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PR Projetos\22.335.851-9 Ata de Registro - Projetos\"/>
    </mc:Choice>
  </mc:AlternateContent>
  <xr:revisionPtr revIDLastSave="0" documentId="13_ncr:1_{5D4548D7-06DE-48E6-908C-4A2E81E5B456}" xr6:coauthVersionLast="47" xr6:coauthVersionMax="47" xr10:uidLastSave="{00000000-0000-0000-0000-000000000000}"/>
  <bookViews>
    <workbookView xWindow="-28920" yWindow="-9135" windowWidth="29040" windowHeight="15840" tabRatio="935" firstSheet="1" activeTab="1" xr2:uid="{82F89C9B-3A6F-4E54-92C9-A3B8B4B22EFB}"/>
  </bookViews>
  <sheets>
    <sheet name="RESUMO (2)" sheetId="77" state="hidden" r:id="rId1"/>
    <sheet name="LOTE (01)" sheetId="76" r:id="rId2"/>
    <sheet name="LOTE (02)" sheetId="75" r:id="rId3"/>
    <sheet name="LOTE (03)" sheetId="73" r:id="rId4"/>
    <sheet name="LOTE (04)" sheetId="72" r:id="rId5"/>
    <sheet name="LOTE (05)" sheetId="71" r:id="rId6"/>
    <sheet name="LOTE (06)" sheetId="70" r:id="rId7"/>
    <sheet name="LOTE (07)" sheetId="54" r:id="rId8"/>
    <sheet name="LOTE (08)" sheetId="53" r:id="rId9"/>
    <sheet name="LOTE (09)" sheetId="52" r:id="rId10"/>
    <sheet name="LOTE (10)" sheetId="62" r:id="rId11"/>
    <sheet name="LOTE (11)" sheetId="64" r:id="rId12"/>
    <sheet name="LOTE (12)" sheetId="65" r:id="rId13"/>
    <sheet name="LOTE (13)" sheetId="67" r:id="rId14"/>
    <sheet name="LOTE (14)" sheetId="68" r:id="rId15"/>
    <sheet name="LOTE (15)" sheetId="69" r:id="rId16"/>
    <sheet name="TABELA REF" sheetId="79" r:id="rId17"/>
  </sheets>
  <externalReferences>
    <externalReference r:id="rId18"/>
  </externalReferences>
  <definedNames>
    <definedName name="____xlnm.Print_Area_2">#REF!</definedName>
    <definedName name="____xlnm.Print_Area_3">#REF!</definedName>
    <definedName name="____xlnm.Print_Area_3_1">#REF!</definedName>
    <definedName name="____xlnm.Print_Titles_2">#REF!</definedName>
    <definedName name="____xlnm.Print_Titles_3">#REF!</definedName>
    <definedName name="___xlnm.Print_Area_2">#REF!</definedName>
    <definedName name="___xlnm.Print_Area_3">#REF!</definedName>
    <definedName name="___xlnm.Print_Area_3_1">#REF!</definedName>
    <definedName name="___xlnm.Print_Titles_2">#REF!</definedName>
    <definedName name="___xlnm.Print_Titles_3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1">'LOTE (01)'!$B$2:$H$39</definedName>
    <definedName name="_xlnm.Print_Area" localSheetId="2">'LOTE (02)'!$B$2:$H$53</definedName>
    <definedName name="_xlnm.Print_Area" localSheetId="3">'LOTE (03)'!$B$2:$I$59</definedName>
    <definedName name="_xlnm.Print_Area" localSheetId="4">'LOTE (04)'!$B$2:$J$39</definedName>
    <definedName name="_xlnm.Print_Area" localSheetId="5">'LOTE (05)'!$B$2:$I$53</definedName>
    <definedName name="_xlnm.Print_Area" localSheetId="6">'LOTE (06)'!$B$2:$J$59</definedName>
    <definedName name="_xlnm.Print_Area" localSheetId="7">'LOTE (07)'!$B$2:$I$39</definedName>
    <definedName name="_xlnm.Print_Area" localSheetId="8">'LOTE (08)'!$B$2:$J$53</definedName>
    <definedName name="_xlnm.Print_Area" localSheetId="9">'LOTE (09)'!$B$2:$J$59</definedName>
    <definedName name="_xlnm.Print_Area" localSheetId="10">'LOTE (10)'!$B$2:$J$39</definedName>
    <definedName name="_xlnm.Print_Area" localSheetId="11">'LOTE (11)'!$B$2:$J$53</definedName>
    <definedName name="_xlnm.Print_Area" localSheetId="12">'LOTE (12)'!$B$2:$J$59</definedName>
    <definedName name="_xlnm.Print_Area" localSheetId="13">'LOTE (13)'!$B$2:$I$39</definedName>
    <definedName name="_xlnm.Print_Area" localSheetId="14">'LOTE (14)'!$B$2:$J$53</definedName>
    <definedName name="_xlnm.Print_Area" localSheetId="15">'LOTE (15)'!$B$2:$J$59</definedName>
    <definedName name="_xlnm.Print_Area" localSheetId="0">'RESUMO (2)'!$B$1:$I$28</definedName>
    <definedName name="_xlnm.Print_Area" localSheetId="16">'TABELA REF'!$B$2:$H$55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rono">#REF!</definedName>
    <definedName name="CRONO_ADD">#REF!</definedName>
    <definedName name="CRONO_RES">#REF!</definedName>
    <definedName name="DXBDFG">"$#REF!.$A$1:$B$2408"</definedName>
    <definedName name="EDIFICAÇÕES">[1]CLIMATIZAÇÃO!$B$3:$B$9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#REF!</definedName>
    <definedName name="k">"$#REF!.$A$1:$B$2408"</definedName>
    <definedName name="matriz">#REF!</definedName>
    <definedName name="MINUS">#REF!</definedName>
    <definedName name="Plan1">"$#REF!.$A$1:$B$2408"</definedName>
    <definedName name="PLUS">#REF!</definedName>
    <definedName name="po">#REF!</definedName>
    <definedName name="REF">#REF!</definedName>
    <definedName name="rere">#REF!</definedName>
    <definedName name="RODAPÉ">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_xlnm.Print_Titles" localSheetId="1">'LOTE (01)'!$2:$12</definedName>
    <definedName name="_xlnm.Print_Titles" localSheetId="2">'LOTE (02)'!$2:$12</definedName>
    <definedName name="_xlnm.Print_Titles" localSheetId="3">'LOTE (03)'!$2:$12</definedName>
    <definedName name="_xlnm.Print_Titles" localSheetId="4">'LOTE (04)'!$2:$12</definedName>
    <definedName name="_xlnm.Print_Titles" localSheetId="5">'LOTE (05)'!$2:$12</definedName>
    <definedName name="_xlnm.Print_Titles" localSheetId="6">'LOTE (06)'!$2:$12</definedName>
    <definedName name="_xlnm.Print_Titles" localSheetId="7">'LOTE (07)'!$2:$12</definedName>
    <definedName name="_xlnm.Print_Titles" localSheetId="8">'LOTE (08)'!$2:$12</definedName>
    <definedName name="_xlnm.Print_Titles" localSheetId="9">'LOTE (09)'!$2:$12</definedName>
    <definedName name="_xlnm.Print_Titles" localSheetId="10">'LOTE (10)'!$2:$12</definedName>
    <definedName name="_xlnm.Print_Titles" localSheetId="11">'LOTE (11)'!$2:$12</definedName>
    <definedName name="_xlnm.Print_Titles" localSheetId="12">'LOTE (12)'!$2:$12</definedName>
    <definedName name="_xlnm.Print_Titles" localSheetId="13">'LOTE (13)'!$2:$12</definedName>
    <definedName name="_xlnm.Print_Titles" localSheetId="14">'LOTE (14)'!$2:$12</definedName>
    <definedName name="_xlnm.Print_Titles" localSheetId="15">'LOTE (15)'!$2:$12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53A5668E_671D_4F83_B637_0C652600F469_.wvu.Cols" localSheetId="1" hidden="1">'LOTE (01)'!#REF!</definedName>
    <definedName name="Z_53A5668E_671D_4F83_B637_0C652600F469_.wvu.Cols" localSheetId="2" hidden="1">'LOTE (02)'!#REF!</definedName>
    <definedName name="Z_53A5668E_671D_4F83_B637_0C652600F469_.wvu.Cols" localSheetId="3" hidden="1">'LOTE (03)'!#REF!</definedName>
    <definedName name="Z_53A5668E_671D_4F83_B637_0C652600F469_.wvu.Cols" localSheetId="4" hidden="1">'LOTE (04)'!#REF!</definedName>
    <definedName name="Z_53A5668E_671D_4F83_B637_0C652600F469_.wvu.Cols" localSheetId="5" hidden="1">'LOTE (05)'!#REF!</definedName>
    <definedName name="Z_53A5668E_671D_4F83_B637_0C652600F469_.wvu.Cols" localSheetId="6" hidden="1">'LOTE (06)'!#REF!</definedName>
    <definedName name="Z_53A5668E_671D_4F83_B637_0C652600F469_.wvu.Cols" localSheetId="7" hidden="1">'LOTE (07)'!#REF!</definedName>
    <definedName name="Z_53A5668E_671D_4F83_B637_0C652600F469_.wvu.Cols" localSheetId="8" hidden="1">'LOTE (08)'!#REF!</definedName>
    <definedName name="Z_53A5668E_671D_4F83_B637_0C652600F469_.wvu.Cols" localSheetId="9" hidden="1">'LOTE (09)'!#REF!</definedName>
    <definedName name="Z_53A5668E_671D_4F83_B637_0C652600F469_.wvu.Cols" localSheetId="10" hidden="1">'LOTE (10)'!#REF!</definedName>
    <definedName name="Z_53A5668E_671D_4F83_B637_0C652600F469_.wvu.Cols" localSheetId="11" hidden="1">'LOTE (11)'!#REF!</definedName>
    <definedName name="Z_53A5668E_671D_4F83_B637_0C652600F469_.wvu.Cols" localSheetId="12" hidden="1">'LOTE (12)'!#REF!</definedName>
    <definedName name="Z_53A5668E_671D_4F83_B637_0C652600F469_.wvu.Cols" localSheetId="13" hidden="1">'LOTE (13)'!#REF!</definedName>
    <definedName name="Z_53A5668E_671D_4F83_B637_0C652600F469_.wvu.Cols" localSheetId="14" hidden="1">'LOTE (14)'!#REF!</definedName>
    <definedName name="Z_53A5668E_671D_4F83_B637_0C652600F469_.wvu.Cols" localSheetId="15" hidden="1">'LOTE (15)'!#REF!</definedName>
    <definedName name="Z_53A5668E_671D_4F83_B637_0C652600F469_.wvu.Cols" localSheetId="0" hidden="1">'RESUMO (2)'!#REF!</definedName>
    <definedName name="Z_53A5668E_671D_4F83_B637_0C652600F469_.wvu.Cols" localSheetId="16" hidden="1">'TABELA REF'!#REF!</definedName>
    <definedName name="Z_53A5668E_671D_4F83_B637_0C652600F469_.wvu.PrintArea" localSheetId="1" hidden="1">'LOTE (01)'!$C$2:$H$37</definedName>
    <definedName name="Z_53A5668E_671D_4F83_B637_0C652600F469_.wvu.PrintArea" localSheetId="2" hidden="1">'LOTE (02)'!$C$2:$H$51</definedName>
    <definedName name="Z_53A5668E_671D_4F83_B637_0C652600F469_.wvu.PrintArea" localSheetId="3" hidden="1">'LOTE (03)'!$C$2:$I$57</definedName>
    <definedName name="Z_53A5668E_671D_4F83_B637_0C652600F469_.wvu.PrintArea" localSheetId="4" hidden="1">'LOTE (04)'!$C$2:$J$37</definedName>
    <definedName name="Z_53A5668E_671D_4F83_B637_0C652600F469_.wvu.PrintArea" localSheetId="5" hidden="1">'LOTE (05)'!$C$2:$I$51</definedName>
    <definedName name="Z_53A5668E_671D_4F83_B637_0C652600F469_.wvu.PrintArea" localSheetId="6" hidden="1">'LOTE (06)'!$C$2:$J$57</definedName>
    <definedName name="Z_53A5668E_671D_4F83_B637_0C652600F469_.wvu.PrintArea" localSheetId="7" hidden="1">'LOTE (07)'!$C$2:$I$37</definedName>
    <definedName name="Z_53A5668E_671D_4F83_B637_0C652600F469_.wvu.PrintArea" localSheetId="8" hidden="1">'LOTE (08)'!$C$2:$J$51</definedName>
    <definedName name="Z_53A5668E_671D_4F83_B637_0C652600F469_.wvu.PrintArea" localSheetId="9" hidden="1">'LOTE (09)'!$C$2:$J$57</definedName>
    <definedName name="Z_53A5668E_671D_4F83_B637_0C652600F469_.wvu.PrintArea" localSheetId="10" hidden="1">'LOTE (10)'!$C$2:$J$37</definedName>
    <definedName name="Z_53A5668E_671D_4F83_B637_0C652600F469_.wvu.PrintArea" localSheetId="11" hidden="1">'LOTE (11)'!$C$2:$J$51</definedName>
    <definedName name="Z_53A5668E_671D_4F83_B637_0C652600F469_.wvu.PrintArea" localSheetId="12" hidden="1">'LOTE (12)'!$C$2:$J$57</definedName>
    <definedName name="Z_53A5668E_671D_4F83_B637_0C652600F469_.wvu.PrintArea" localSheetId="13" hidden="1">'LOTE (13)'!$C$2:$I$37</definedName>
    <definedName name="Z_53A5668E_671D_4F83_B637_0C652600F469_.wvu.PrintArea" localSheetId="14" hidden="1">'LOTE (14)'!$C$2:$J$51</definedName>
    <definedName name="Z_53A5668E_671D_4F83_B637_0C652600F469_.wvu.PrintArea" localSheetId="15" hidden="1">'LOTE (15)'!$C$2:$J$57</definedName>
    <definedName name="Z_53A5668E_671D_4F83_B637_0C652600F469_.wvu.PrintArea" localSheetId="0" hidden="1">'RESUMO (2)'!$B$1:$I$44</definedName>
    <definedName name="Z_53A5668E_671D_4F83_B637_0C652600F469_.wvu.PrintArea" localSheetId="16" hidden="1">'TABELA REF'!$C$2:$H$161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customWorkbookViews>
    <customWorkbookView name="usuario - Modo de exibição pessoal" guid="{53A5668E-671D-4F83-B637-0C652600F469}" mergeInterval="0" personalView="1" maximized="1" xWindow="-9" yWindow="-9" windowWidth="1938" windowHeight="1048" tabRatio="732" activeSheetId="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8" i="77" l="1"/>
  <c r="R38" i="77"/>
  <c r="Q38" i="77"/>
  <c r="P38" i="77"/>
  <c r="O38" i="77"/>
  <c r="N38" i="77"/>
  <c r="J38" i="77"/>
  <c r="I38" i="77"/>
  <c r="H38" i="77"/>
  <c r="G38" i="77"/>
  <c r="F38" i="77"/>
  <c r="E38" i="77"/>
  <c r="S37" i="77"/>
  <c r="R37" i="77"/>
  <c r="Q37" i="77"/>
  <c r="P37" i="77"/>
  <c r="O37" i="77"/>
  <c r="N37" i="77"/>
  <c r="J37" i="77"/>
  <c r="I37" i="77"/>
  <c r="H37" i="77"/>
  <c r="G37" i="77"/>
  <c r="F37" i="77"/>
  <c r="E37" i="77"/>
  <c r="S36" i="77"/>
  <c r="R36" i="77"/>
  <c r="Q36" i="77"/>
  <c r="P36" i="77"/>
  <c r="O36" i="77"/>
  <c r="N36" i="77"/>
  <c r="J36" i="77"/>
  <c r="I36" i="77"/>
  <c r="H36" i="77"/>
  <c r="G36" i="77"/>
  <c r="F36" i="77"/>
  <c r="E36" i="77"/>
  <c r="S35" i="77"/>
  <c r="R35" i="77"/>
  <c r="Q35" i="77"/>
  <c r="P35" i="77"/>
  <c r="O35" i="77"/>
  <c r="N35" i="77"/>
  <c r="J35" i="77"/>
  <c r="I35" i="77"/>
  <c r="H35" i="77"/>
  <c r="G35" i="77"/>
  <c r="F35" i="77"/>
  <c r="E35" i="77"/>
  <c r="S34" i="77"/>
  <c r="R34" i="77"/>
  <c r="Q34" i="77"/>
  <c r="P34" i="77"/>
  <c r="O34" i="77"/>
  <c r="N34" i="77"/>
  <c r="J34" i="77"/>
  <c r="I34" i="77"/>
  <c r="H34" i="77"/>
  <c r="G34" i="77"/>
  <c r="F34" i="77"/>
  <c r="E34" i="77"/>
  <c r="G27" i="77"/>
  <c r="E13" i="77" l="1"/>
  <c r="F13" i="77" s="1"/>
  <c r="H13" i="77" s="1"/>
  <c r="N13" i="77" s="1"/>
  <c r="E11" i="77"/>
  <c r="F11" i="77" s="1"/>
  <c r="H11" i="77" s="1"/>
  <c r="N11" i="77" s="1"/>
  <c r="E14" i="77"/>
  <c r="F14" i="77" s="1"/>
  <c r="H14" i="77" s="1"/>
  <c r="N14" i="77" s="1"/>
  <c r="E16" i="77"/>
  <c r="F16" i="77" s="1"/>
  <c r="H16" i="77" s="1"/>
  <c r="E15" i="77"/>
  <c r="F15" i="77" s="1"/>
  <c r="H15" i="77" s="1"/>
  <c r="E12" i="77"/>
  <c r="F12" i="77" s="1"/>
  <c r="H12" i="77" s="1"/>
  <c r="N15" i="77" l="1"/>
  <c r="N16" i="77"/>
  <c r="N12" i="77"/>
  <c r="E20" i="77" l="1"/>
  <c r="F20" i="77" s="1"/>
  <c r="H20" i="77" s="1"/>
  <c r="E17" i="77"/>
  <c r="F17" i="77" s="1"/>
  <c r="H17" i="77" s="1"/>
  <c r="E25" i="77"/>
  <c r="F25" i="77" s="1"/>
  <c r="H25" i="77" s="1"/>
  <c r="E22" i="77"/>
  <c r="F22" i="77" s="1"/>
  <c r="H22" i="77" s="1"/>
  <c r="E19" i="77"/>
  <c r="F19" i="77" s="1"/>
  <c r="H19" i="77" s="1"/>
  <c r="N19" i="77" l="1"/>
  <c r="N20" i="77"/>
  <c r="N17" i="77"/>
  <c r="N22" i="77"/>
  <c r="N25" i="77"/>
  <c r="E24" i="77" l="1"/>
  <c r="F24" i="77" s="1"/>
  <c r="H24" i="77" s="1"/>
  <c r="N24" i="77" l="1"/>
  <c r="E21" i="77" l="1"/>
  <c r="F21" i="77" s="1"/>
  <c r="H21" i="77" s="1"/>
  <c r="N21" i="77" s="1"/>
  <c r="E18" i="77" l="1"/>
  <c r="F18" i="77" s="1"/>
  <c r="H18" i="77" s="1"/>
  <c r="N18" i="77" l="1"/>
  <c r="E23" i="77" l="1"/>
  <c r="F23" i="77" s="1"/>
  <c r="H23" i="77" s="1"/>
  <c r="N23" i="77" l="1"/>
  <c r="H27" i="77"/>
  <c r="I23" i="77" s="1"/>
  <c r="I16" i="77" l="1"/>
  <c r="I12" i="77"/>
  <c r="I22" i="77"/>
  <c r="I24" i="77"/>
  <c r="I19" i="77"/>
  <c r="I15" i="77"/>
  <c r="I21" i="77"/>
  <c r="I18" i="77"/>
  <c r="I20" i="77"/>
  <c r="I17" i="77"/>
  <c r="I25" i="77"/>
  <c r="I13" i="77"/>
  <c r="I11" i="77"/>
  <c r="I27" i="77" s="1"/>
  <c r="I14" i="77"/>
</calcChain>
</file>

<file path=xl/sharedStrings.xml><?xml version="1.0" encoding="utf-8"?>
<sst xmlns="http://schemas.openxmlformats.org/spreadsheetml/2006/main" count="2499" uniqueCount="150">
  <si>
    <t>M2</t>
  </si>
  <si>
    <t>CÓDIGO</t>
  </si>
  <si>
    <t>UNID.</t>
  </si>
  <si>
    <t>PLANILHA ORÇAMENTÁRIA</t>
  </si>
  <si>
    <t>CUSTO TOTAL (R$)</t>
  </si>
  <si>
    <t>ITEM</t>
  </si>
  <si>
    <t>C/ BDI E DESCONTO</t>
  </si>
  <si>
    <t>w</t>
  </si>
  <si>
    <t>DESCRIÇÃO DOS ITENS</t>
  </si>
  <si>
    <t>ÍNDICE %</t>
  </si>
  <si>
    <r>
      <t xml:space="preserve">TOTAL GERAL (R$) </t>
    </r>
    <r>
      <rPr>
        <b/>
        <i/>
        <sz val="12"/>
        <color indexed="8"/>
        <rFont val="Calibri"/>
        <family val="2"/>
        <scheme val="minor"/>
      </rPr>
      <t/>
    </r>
  </si>
  <si>
    <t>PERCENTAGEM (%)</t>
  </si>
  <si>
    <t>-</t>
  </si>
  <si>
    <t>DESCRIÇÃO DO SERVIÇO</t>
  </si>
  <si>
    <t>1.1</t>
  </si>
  <si>
    <t>2.1</t>
  </si>
  <si>
    <t>2.3</t>
  </si>
  <si>
    <t>2.2</t>
  </si>
  <si>
    <t>ARQUITETURA E URBANISMO</t>
  </si>
  <si>
    <t>2.4</t>
  </si>
  <si>
    <t>2.5</t>
  </si>
  <si>
    <t>2.6</t>
  </si>
  <si>
    <t>URBANIZAÇÃO</t>
  </si>
  <si>
    <t>4.1</t>
  </si>
  <si>
    <t>PROJETO ESTRUTURAL, INCLUINDO DEMAIS ELEMENTOS</t>
  </si>
  <si>
    <t>PROJETO DE FUNDAÇÕES</t>
  </si>
  <si>
    <t>PROJETO HIDRÁULICO</t>
  </si>
  <si>
    <t>PROJETO DE ESGOTO</t>
  </si>
  <si>
    <t>PROJETO DE DRENAGEM PLUVIAL</t>
  </si>
  <si>
    <t>DRENAGEM PLUVIAL</t>
  </si>
  <si>
    <t>2.7</t>
  </si>
  <si>
    <t>PROJETO DE PREVENÇÃO E COMBATE A INCÊNDIO E PÂNICO</t>
  </si>
  <si>
    <t>2.8</t>
  </si>
  <si>
    <t>2.9</t>
  </si>
  <si>
    <t>PROJETO DE GASES MEDICINAIS</t>
  </si>
  <si>
    <t>2.10</t>
  </si>
  <si>
    <t>PROJETO ELÉTRICO</t>
  </si>
  <si>
    <t>2.11</t>
  </si>
  <si>
    <t>PROJETO DE PROTEÇÃO CONTRA DESCARGAS ATMOSFÉRICAS - PDA</t>
  </si>
  <si>
    <t>2.12</t>
  </si>
  <si>
    <t>PROJETO DE CLIMATIZAÇÃO</t>
  </si>
  <si>
    <t>2.13</t>
  </si>
  <si>
    <t>PROJETO DE CABEAMENTO ESTRUTURADO</t>
  </si>
  <si>
    <t>2.14</t>
  </si>
  <si>
    <t>PROJETO DE SONORIZAÇÃO</t>
  </si>
  <si>
    <t>2.15</t>
  </si>
  <si>
    <t>PROJETO DE CIRCUITO FECHADO DE TELEVISÃO - CFTV</t>
  </si>
  <si>
    <t>TRATAMENTO ACÚSTICO</t>
  </si>
  <si>
    <t>PROJETO DE COMUNICAÇÃO VISUAL</t>
  </si>
  <si>
    <t>AS BUILT</t>
  </si>
  <si>
    <t>ARQUITETURA DE OBRAS NOVAS</t>
  </si>
  <si>
    <t>4.4</t>
  </si>
  <si>
    <t>4.3</t>
  </si>
  <si>
    <t>4.2</t>
  </si>
  <si>
    <t>ESGOTOS SANITÁRIOS</t>
  </si>
  <si>
    <t>PAVIMENTAÇÃO</t>
  </si>
  <si>
    <t>TERRAPLENAGEM E GEOMÉTRICO DE VIAS</t>
  </si>
  <si>
    <t>3.2</t>
  </si>
  <si>
    <t>ABASTECIMENTO DE ÁGUA</t>
  </si>
  <si>
    <t>3.1</t>
  </si>
  <si>
    <t>PROJETOS DE INFRA-ESTRUTURA</t>
  </si>
  <si>
    <t>PAISAGISMO</t>
  </si>
  <si>
    <t>LOTE 01</t>
  </si>
  <si>
    <t>LOTE 02</t>
  </si>
  <si>
    <t>LOTE 03</t>
  </si>
  <si>
    <t>LOTE 04</t>
  </si>
  <si>
    <t>LOTE 05</t>
  </si>
  <si>
    <t>LOTE 06</t>
  </si>
  <si>
    <t>LOTE 07</t>
  </si>
  <si>
    <t>LOTE 08</t>
  </si>
  <si>
    <t>LOTE 09</t>
  </si>
  <si>
    <t>LOTE 10</t>
  </si>
  <si>
    <t>LOTE 11</t>
  </si>
  <si>
    <t>LOTE 12</t>
  </si>
  <si>
    <t>LOTE 13</t>
  </si>
  <si>
    <t>LOTE 14</t>
  </si>
  <si>
    <t>LOTE 15</t>
  </si>
  <si>
    <t>PROJETOS DE ENGENHARIA PARA EDIFICAÇÕES, COM LAJE "+1"</t>
  </si>
  <si>
    <t>PROJETOS DE ENGENHARIA PARA EDIFICAÇÕES - TÉRREO</t>
  </si>
  <si>
    <t>C/ DESCONTO</t>
  </si>
  <si>
    <t>REF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</si>
  <si>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</si>
  <si>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</si>
  <si>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</si>
  <si>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</si>
  <si>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</si>
  <si>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</si>
  <si>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</si>
  <si>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</si>
  <si>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</si>
  <si>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</si>
  <si>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</si>
  <si>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</si>
  <si>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</si>
  <si>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</si>
  <si>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4.5</t>
  </si>
  <si>
    <t>CEHOP</t>
  </si>
  <si>
    <t>FAIXA 03 - MÉDIA COMPLEXIDADE</t>
  </si>
  <si>
    <t>FAIXA 03 - BAIXA COMPLEXIDADE</t>
  </si>
  <si>
    <t>FAIXA 03 - ALTA COMPLEXIDADE</t>
  </si>
  <si>
    <t>FAIXA 04 - BAIXA COMPLEXIDADE</t>
  </si>
  <si>
    <t>FAIXA 04 - MÉDIA COMPLEXIDADE</t>
  </si>
  <si>
    <t>FAIXA 04 - ALTA COMPLEXIDADE</t>
  </si>
  <si>
    <t>CUSTO MÁXIMO UNITÁRIO (R$)</t>
  </si>
  <si>
    <t>VALORES MÍNIMOS</t>
  </si>
  <si>
    <t>FAIXA 05 - BAIXA COMPLEXIDADE</t>
  </si>
  <si>
    <t>FAIXA 05 - MÉDIA COMPLEXIDADE</t>
  </si>
  <si>
    <t>FAIXA 05 - ALTA COMPLEXIDADE</t>
  </si>
  <si>
    <t>FAIXA 02 - BAIXA COMPLEXIDADE</t>
  </si>
  <si>
    <t>FAIXA 02 - MÉDIA COMPLEXIDADE</t>
  </si>
  <si>
    <t>FAIXA 02 - ALTA COMPLEXIDADE</t>
  </si>
  <si>
    <t>FAIXA 01 - BAIXA COMPLEXIDADE</t>
  </si>
  <si>
    <t>FAIXA 01 - MÉDIA COMPLEXIDADE</t>
  </si>
  <si>
    <t>FAIXA 01 - ALTA COMPLEXIDADE</t>
  </si>
  <si>
    <t>QUANTIDADE ESTIMADA DE PROJETOS</t>
  </si>
  <si>
    <t>1.2</t>
  </si>
  <si>
    <t>1.3</t>
  </si>
  <si>
    <t>VALOR MÁXIMO ESTIMATIVO POR PROJETO</t>
  </si>
  <si>
    <t>VALOR MÁXIMO ESTIMATIVO POR LOTE</t>
  </si>
  <si>
    <t>VALOR MÍNIMO ESTIMATIVO POR PROJETO</t>
  </si>
  <si>
    <t>M3</t>
  </si>
  <si>
    <t>2.16</t>
  </si>
  <si>
    <t>COMPLEXIDADE ALTA</t>
  </si>
  <si>
    <t>COMPLEXIDADE MÉDIA</t>
  </si>
  <si>
    <t>COMPLEXIDADE BAIXA</t>
  </si>
  <si>
    <t>QTD ESTIMADA PROJETO PADRÃO</t>
  </si>
  <si>
    <t>BDI</t>
  </si>
  <si>
    <t>PROJETOS DE INFRAESTRUTURA</t>
  </si>
  <si>
    <t>Valor total com BDI:</t>
  </si>
  <si>
    <t>Custo total:</t>
  </si>
  <si>
    <t>CÉLULAS EDITÁVEIS</t>
  </si>
  <si>
    <t>VALOR MÁXIMO UNITÁRIO</t>
  </si>
  <si>
    <t>VALOR UNITÁRIO</t>
  </si>
  <si>
    <t>MODELO DE PROPOSTA - LOTE 14</t>
  </si>
  <si>
    <t>MODELO DE PROPOSTA - LOTE 01</t>
  </si>
  <si>
    <t>MODELO DE PROPOSTA - LOTE 02</t>
  </si>
  <si>
    <t>MODELO DE PROPOSTA - LOTE 13</t>
  </si>
  <si>
    <t>MODELO DE PROPOSTA - LOTE 03</t>
  </si>
  <si>
    <t>MODELO DE PROPOSTA - LOTE 15</t>
  </si>
  <si>
    <t>MODELO DE PROPOSTA - LOTE 05</t>
  </si>
  <si>
    <t>MODELO DE PROPOSTA - LOTE 04</t>
  </si>
  <si>
    <t>MODELO DE PROPOSTA - LOTE 07</t>
  </si>
  <si>
    <t>MODELO DE PROPOSTA - LOTE 06</t>
  </si>
  <si>
    <t>MODELO DE PROPOSTA - LOTE 08</t>
  </si>
  <si>
    <t>MODELO DE PROPOSTA - LOTE 09</t>
  </si>
  <si>
    <t>MODELO DE PROPOSTA - LOTE 10</t>
  </si>
  <si>
    <t>MODELO DE PROPOSTA - LOTE 11</t>
  </si>
  <si>
    <t>MODELO DE PROPOSTA - LOTE 12</t>
  </si>
  <si>
    <t>TABELA DE VALORES MÁXIMOS UNITÁRIOS POR COMPLEXIDADE</t>
  </si>
  <si>
    <t>TABELA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</si>
</sst>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0"/>
    <numFmt numFmtId="165" formatCode="0.0"/>
    <numFmt numFmtId="166" formatCode="&quot; Cr$&quot;#,##0.00\ ;&quot; Cr$(&quot;#,##0.00\);&quot; Cr$-&quot;#\ ;@\ "/>
    <numFmt numFmtId="167" formatCode="#,##0.00\ ;[Red]\(#,##0.00\)"/>
    <numFmt numFmtId="168" formatCode="#"/>
    <numFmt numFmtId="169" formatCode="&quot;R$&quot;\ #,##0.00"/>
    <numFmt numFmtId="170" formatCode="0.0%"/>
    <numFmt numFmtId="171" formatCode="_-[$R$-416]\ * #,##0.00_-;\-[$R$-416]\ * #,##0.00_-;_-[$R$-416]\ 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2"/>
      <name val="Calibri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</font>
    <font>
      <sz val="10"/>
      <color indexed="8"/>
      <name val="Calibri"/>
      <family val="2"/>
      <scheme val="minor"/>
    </font>
    <font>
      <b/>
      <sz val="15"/>
      <name val="Arial"/>
      <family val="2"/>
    </font>
    <font>
      <b/>
      <sz val="15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3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1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9" tint="0.39997558519241921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8"/>
      </bottom>
      <diagonal/>
    </border>
    <border>
      <left/>
      <right/>
      <top style="dotted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dotted">
        <color indexed="64"/>
      </top>
      <bottom/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4" fillId="0" borderId="0"/>
    <xf numFmtId="9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ill="0" applyBorder="0" applyAlignment="0" applyProtection="0"/>
    <xf numFmtId="44" fontId="2" fillId="0" borderId="0" applyFill="0" applyBorder="0" applyAlignment="0" applyProtection="0"/>
    <xf numFmtId="0" fontId="4" fillId="0" borderId="0"/>
    <xf numFmtId="43" fontId="2" fillId="0" borderId="0" applyFill="0" applyBorder="0" applyAlignment="0" applyProtection="0"/>
    <xf numFmtId="0" fontId="29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4" fillId="0" borderId="0"/>
    <xf numFmtId="9" fontId="33" fillId="0" borderId="0" applyFont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2" fillId="0" borderId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" fillId="0" borderId="0" applyFill="0" applyBorder="0" applyAlignment="0" applyProtection="0"/>
    <xf numFmtId="9" fontId="9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6">
    <xf numFmtId="0" fontId="0" fillId="0" borderId="0" xfId="0"/>
    <xf numFmtId="0" fontId="8" fillId="2" borderId="0" xfId="9" applyFont="1" applyFill="1" applyAlignment="1" applyProtection="1">
      <alignment vertical="center"/>
      <protection hidden="1"/>
    </xf>
    <xf numFmtId="0" fontId="4" fillId="2" borderId="0" xfId="9" applyFill="1" applyAlignment="1" applyProtection="1">
      <alignment vertical="center"/>
      <protection hidden="1"/>
    </xf>
    <xf numFmtId="167" fontId="2" fillId="2" borderId="0" xfId="9" applyNumberFormat="1" applyFont="1" applyFill="1" applyAlignment="1" applyProtection="1">
      <alignment horizontal="right" vertical="center"/>
      <protection hidden="1"/>
    </xf>
    <xf numFmtId="165" fontId="11" fillId="4" borderId="0" xfId="9" applyNumberFormat="1" applyFont="1" applyFill="1" applyAlignment="1" applyProtection="1">
      <alignment horizontal="right" vertical="center"/>
      <protection hidden="1"/>
    </xf>
    <xf numFmtId="0" fontId="4" fillId="2" borderId="1" xfId="9" applyFill="1" applyBorder="1" applyAlignment="1" applyProtection="1">
      <alignment vertical="center"/>
      <protection hidden="1"/>
    </xf>
    <xf numFmtId="2" fontId="4" fillId="2" borderId="0" xfId="9" applyNumberFormat="1" applyFill="1" applyAlignment="1" applyProtection="1">
      <alignment horizontal="center" vertical="center"/>
      <protection hidden="1"/>
    </xf>
    <xf numFmtId="0" fontId="2" fillId="2" borderId="0" xfId="9" applyFont="1" applyFill="1" applyAlignment="1" applyProtection="1">
      <alignment vertical="center"/>
      <protection hidden="1"/>
    </xf>
    <xf numFmtId="0" fontId="13" fillId="2" borderId="0" xfId="9" applyFont="1" applyFill="1" applyAlignment="1" applyProtection="1">
      <alignment horizontal="center" vertical="center"/>
      <protection hidden="1"/>
    </xf>
    <xf numFmtId="10" fontId="4" fillId="2" borderId="0" xfId="9" applyNumberFormat="1" applyFill="1" applyAlignment="1" applyProtection="1">
      <alignment vertical="center"/>
      <protection hidden="1"/>
    </xf>
    <xf numFmtId="0" fontId="4" fillId="2" borderId="0" xfId="9" applyFill="1" applyAlignment="1" applyProtection="1">
      <alignment horizontal="center" vertical="center"/>
      <protection hidden="1"/>
    </xf>
    <xf numFmtId="0" fontId="21" fillId="2" borderId="0" xfId="9" applyFont="1" applyFill="1" applyAlignment="1" applyProtection="1">
      <alignment vertical="center"/>
      <protection hidden="1"/>
    </xf>
    <xf numFmtId="0" fontId="13" fillId="2" borderId="0" xfId="9" applyFont="1" applyFill="1" applyAlignment="1" applyProtection="1">
      <alignment vertical="center"/>
      <protection hidden="1"/>
    </xf>
    <xf numFmtId="0" fontId="12" fillId="4" borderId="0" xfId="9" applyFont="1" applyFill="1" applyAlignment="1" applyProtection="1">
      <alignment vertical="center"/>
      <protection hidden="1"/>
    </xf>
    <xf numFmtId="0" fontId="13" fillId="6" borderId="0" xfId="9" applyFont="1" applyFill="1" applyAlignment="1" applyProtection="1">
      <alignment vertical="center"/>
      <protection hidden="1"/>
    </xf>
    <xf numFmtId="167" fontId="20" fillId="4" borderId="3" xfId="9" applyNumberFormat="1" applyFont="1" applyFill="1" applyBorder="1" applyAlignment="1" applyProtection="1">
      <alignment horizontal="left" vertical="center" wrapText="1"/>
      <protection hidden="1"/>
    </xf>
    <xf numFmtId="167" fontId="20" fillId="4" borderId="4" xfId="9" applyNumberFormat="1" applyFont="1" applyFill="1" applyBorder="1" applyAlignment="1" applyProtection="1">
      <alignment horizontal="center" vertical="center" wrapText="1"/>
      <protection hidden="1"/>
    </xf>
    <xf numFmtId="43" fontId="20" fillId="4" borderId="4" xfId="11" applyFont="1" applyFill="1" applyBorder="1" applyAlignment="1" applyProtection="1">
      <alignment horizontal="right" vertical="center"/>
    </xf>
    <xf numFmtId="164" fontId="4" fillId="2" borderId="0" xfId="9" applyNumberFormat="1" applyFill="1" applyAlignment="1" applyProtection="1">
      <alignment vertical="center"/>
      <protection hidden="1"/>
    </xf>
    <xf numFmtId="0" fontId="4" fillId="2" borderId="0" xfId="9" applyFill="1" applyAlignment="1" applyProtection="1">
      <alignment vertical="center" wrapText="1"/>
      <protection hidden="1"/>
    </xf>
    <xf numFmtId="0" fontId="2" fillId="2" borderId="0" xfId="9" applyFont="1" applyFill="1" applyAlignment="1" applyProtection="1">
      <alignment horizontal="right" vertical="center"/>
      <protection hidden="1"/>
    </xf>
    <xf numFmtId="0" fontId="8" fillId="4" borderId="0" xfId="9" applyFont="1" applyFill="1" applyAlignment="1" applyProtection="1">
      <alignment horizontal="center" vertical="center"/>
      <protection hidden="1"/>
    </xf>
    <xf numFmtId="0" fontId="4" fillId="4" borderId="0" xfId="9" applyFill="1" applyAlignment="1" applyProtection="1">
      <alignment vertical="center"/>
      <protection hidden="1"/>
    </xf>
    <xf numFmtId="14" fontId="15" fillId="5" borderId="0" xfId="11" applyNumberFormat="1" applyFont="1" applyFill="1" applyBorder="1" applyAlignment="1" applyProtection="1">
      <alignment vertical="top" wrapText="1"/>
      <protection locked="0"/>
    </xf>
    <xf numFmtId="0" fontId="19" fillId="0" borderId="0" xfId="4" applyFont="1"/>
    <xf numFmtId="0" fontId="19" fillId="2" borderId="0" xfId="4" applyFont="1" applyFill="1"/>
    <xf numFmtId="0" fontId="19" fillId="2" borderId="0" xfId="4" applyFont="1" applyFill="1" applyAlignment="1">
      <alignment vertical="center"/>
    </xf>
    <xf numFmtId="0" fontId="19" fillId="2" borderId="0" xfId="4" applyFont="1" applyFill="1" applyAlignment="1">
      <alignment horizontal="center" vertical="center"/>
    </xf>
    <xf numFmtId="0" fontId="26" fillId="6" borderId="13" xfId="15" applyFont="1" applyFill="1" applyBorder="1" applyAlignment="1">
      <alignment horizontal="center" vertical="center"/>
    </xf>
    <xf numFmtId="0" fontId="6" fillId="6" borderId="14" xfId="4" applyFont="1" applyFill="1" applyBorder="1" applyAlignment="1">
      <alignment horizontal="center" vertical="center"/>
    </xf>
    <xf numFmtId="0" fontId="27" fillId="2" borderId="16" xfId="15" applyFont="1" applyFill="1" applyBorder="1" applyAlignment="1">
      <alignment horizontal="left" vertical="center" indent="2"/>
    </xf>
    <xf numFmtId="0" fontId="27" fillId="2" borderId="17" xfId="15" applyFont="1" applyFill="1" applyBorder="1" applyAlignment="1">
      <alignment vertical="center"/>
    </xf>
    <xf numFmtId="0" fontId="27" fillId="2" borderId="20" xfId="15" applyFont="1" applyFill="1" applyBorder="1" applyAlignment="1">
      <alignment horizontal="left" vertical="center" indent="2"/>
    </xf>
    <xf numFmtId="0" fontId="27" fillId="2" borderId="21" xfId="15" applyFont="1" applyFill="1" applyBorder="1" applyAlignment="1">
      <alignment vertical="center"/>
    </xf>
    <xf numFmtId="10" fontId="3" fillId="7" borderId="8" xfId="14" applyNumberFormat="1" applyFont="1" applyFill="1" applyBorder="1" applyAlignment="1" applyProtection="1">
      <alignment horizontal="center" vertical="center"/>
    </xf>
    <xf numFmtId="169" fontId="3" fillId="8" borderId="22" xfId="14" applyNumberFormat="1" applyFont="1" applyFill="1" applyBorder="1" applyAlignment="1" applyProtection="1">
      <alignment horizontal="center" vertical="center"/>
    </xf>
    <xf numFmtId="0" fontId="19" fillId="5" borderId="0" xfId="4" applyFont="1" applyFill="1"/>
    <xf numFmtId="0" fontId="19" fillId="4" borderId="0" xfId="4" applyFont="1" applyFill="1" applyAlignment="1">
      <alignment vertical="center"/>
    </xf>
    <xf numFmtId="0" fontId="6" fillId="4" borderId="0" xfId="4" applyFont="1" applyFill="1" applyAlignment="1">
      <alignment vertical="center"/>
    </xf>
    <xf numFmtId="0" fontId="6" fillId="4" borderId="0" xfId="15" applyFont="1" applyFill="1"/>
    <xf numFmtId="0" fontId="14" fillId="4" borderId="0" xfId="4" applyFont="1" applyFill="1" applyAlignment="1">
      <alignment horizontal="center" vertical="center"/>
    </xf>
    <xf numFmtId="0" fontId="6" fillId="4" borderId="0" xfId="15" applyFont="1" applyFill="1" applyAlignment="1">
      <alignment horizontal="center" vertical="center"/>
    </xf>
    <xf numFmtId="0" fontId="6" fillId="5" borderId="0" xfId="4" applyFont="1" applyFill="1"/>
    <xf numFmtId="0" fontId="26" fillId="4" borderId="0" xfId="15" applyFont="1" applyFill="1" applyAlignment="1">
      <alignment vertical="center"/>
    </xf>
    <xf numFmtId="0" fontId="7" fillId="4" borderId="0" xfId="15" applyFont="1" applyFill="1" applyAlignment="1">
      <alignment vertical="center"/>
    </xf>
    <xf numFmtId="0" fontId="15" fillId="5" borderId="0" xfId="4" applyFont="1" applyFill="1" applyAlignment="1">
      <alignment horizontal="center" vertical="center"/>
    </xf>
    <xf numFmtId="0" fontId="25" fillId="7" borderId="15" xfId="4" applyFont="1" applyFill="1" applyBorder="1" applyAlignment="1">
      <alignment horizontal="center"/>
    </xf>
    <xf numFmtId="0" fontId="25" fillId="7" borderId="28" xfId="4" applyFont="1" applyFill="1" applyBorder="1"/>
    <xf numFmtId="0" fontId="25" fillId="7" borderId="15" xfId="4" applyFont="1" applyFill="1" applyBorder="1"/>
    <xf numFmtId="0" fontId="25" fillId="7" borderId="0" xfId="4" applyFont="1" applyFill="1"/>
    <xf numFmtId="169" fontId="3" fillId="2" borderId="18" xfId="14" applyNumberFormat="1" applyFont="1" applyFill="1" applyBorder="1" applyAlignment="1" applyProtection="1">
      <alignment horizontal="center" vertical="center"/>
    </xf>
    <xf numFmtId="170" fontId="27" fillId="2" borderId="19" xfId="15" applyNumberFormat="1" applyFont="1" applyFill="1" applyBorder="1" applyAlignment="1">
      <alignment horizontal="center" vertical="center"/>
    </xf>
    <xf numFmtId="0" fontId="10" fillId="4" borderId="25" xfId="9" applyFont="1" applyFill="1" applyBorder="1" applyAlignment="1" applyProtection="1">
      <alignment vertical="center"/>
      <protection hidden="1"/>
    </xf>
    <xf numFmtId="166" fontId="11" fillId="4" borderId="25" xfId="9" applyNumberFormat="1" applyFont="1" applyFill="1" applyBorder="1" applyAlignment="1" applyProtection="1">
      <alignment horizontal="right" vertical="center"/>
      <protection hidden="1"/>
    </xf>
    <xf numFmtId="43" fontId="3" fillId="4" borderId="24" xfId="9" applyNumberFormat="1" applyFont="1" applyFill="1" applyBorder="1" applyAlignment="1" applyProtection="1">
      <alignment vertical="center"/>
      <protection hidden="1"/>
    </xf>
    <xf numFmtId="0" fontId="31" fillId="4" borderId="30" xfId="9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vertical="center"/>
    </xf>
    <xf numFmtId="0" fontId="16" fillId="9" borderId="9" xfId="0" applyFont="1" applyFill="1" applyBorder="1" applyAlignment="1">
      <alignment vertical="center"/>
    </xf>
    <xf numFmtId="0" fontId="16" fillId="9" borderId="11" xfId="0" applyFont="1" applyFill="1" applyBorder="1" applyAlignment="1">
      <alignment vertical="center"/>
    </xf>
    <xf numFmtId="14" fontId="15" fillId="5" borderId="0" xfId="11" applyNumberFormat="1" applyFont="1" applyFill="1" applyBorder="1" applyAlignment="1" applyProtection="1">
      <alignment horizontal="right" vertical="top"/>
      <protection locked="0"/>
    </xf>
    <xf numFmtId="169" fontId="6" fillId="2" borderId="50" xfId="4" applyNumberFormat="1" applyFont="1" applyFill="1" applyBorder="1" applyAlignment="1">
      <alignment horizontal="center" vertical="center"/>
    </xf>
    <xf numFmtId="0" fontId="24" fillId="9" borderId="6" xfId="9" applyFont="1" applyFill="1" applyBorder="1" applyAlignment="1" applyProtection="1">
      <alignment horizontal="centerContinuous" vertical="center"/>
      <protection locked="0"/>
    </xf>
    <xf numFmtId="167" fontId="24" fillId="9" borderId="7" xfId="9" applyNumberFormat="1" applyFont="1" applyFill="1" applyBorder="1" applyAlignment="1">
      <alignment horizontal="left" vertical="center" indent="1"/>
    </xf>
    <xf numFmtId="0" fontId="24" fillId="9" borderId="7" xfId="9" applyFont="1" applyFill="1" applyBorder="1" applyAlignment="1" applyProtection="1">
      <alignment vertical="center"/>
      <protection locked="0"/>
    </xf>
    <xf numFmtId="0" fontId="2" fillId="4" borderId="48" xfId="9" applyFont="1" applyFill="1" applyBorder="1" applyAlignment="1" applyProtection="1">
      <alignment horizontal="center" vertical="center"/>
      <protection hidden="1"/>
    </xf>
    <xf numFmtId="2" fontId="9" fillId="4" borderId="0" xfId="9" applyNumberFormat="1" applyFont="1" applyFill="1" applyAlignment="1" applyProtection="1">
      <alignment horizontal="center" vertical="center"/>
      <protection hidden="1"/>
    </xf>
    <xf numFmtId="166" fontId="11" fillId="4" borderId="0" xfId="9" applyNumberFormat="1" applyFont="1" applyFill="1" applyAlignment="1" applyProtection="1">
      <alignment horizontal="right" vertical="center"/>
      <protection hidden="1"/>
    </xf>
    <xf numFmtId="0" fontId="18" fillId="4" borderId="0" xfId="9" applyFont="1" applyFill="1" applyAlignment="1" applyProtection="1">
      <alignment horizontal="right" vertical="center"/>
      <protection hidden="1"/>
    </xf>
    <xf numFmtId="14" fontId="23" fillId="5" borderId="0" xfId="11" applyNumberFormat="1" applyFont="1" applyFill="1" applyBorder="1" applyAlignment="1" applyProtection="1">
      <alignment horizontal="right" vertical="top"/>
      <protection locked="0"/>
    </xf>
    <xf numFmtId="0" fontId="13" fillId="4" borderId="48" xfId="9" applyFont="1" applyFill="1" applyBorder="1" applyAlignment="1" applyProtection="1">
      <alignment horizontal="center" vertical="center"/>
      <protection hidden="1"/>
    </xf>
    <xf numFmtId="168" fontId="12" fillId="4" borderId="45" xfId="9" applyNumberFormat="1" applyFont="1" applyFill="1" applyBorder="1" applyAlignment="1" applyProtection="1">
      <alignment vertical="center"/>
      <protection locked="0"/>
    </xf>
    <xf numFmtId="0" fontId="22" fillId="10" borderId="30" xfId="0" applyFont="1" applyFill="1" applyBorder="1" applyAlignment="1" applyProtection="1">
      <alignment horizontal="center" vertical="center" wrapText="1"/>
      <protection locked="0"/>
    </xf>
    <xf numFmtId="167" fontId="23" fillId="10" borderId="31" xfId="9" applyNumberFormat="1" applyFont="1" applyFill="1" applyBorder="1" applyAlignment="1" applyProtection="1">
      <alignment horizontal="left" vertical="center" wrapText="1"/>
      <protection hidden="1"/>
    </xf>
    <xf numFmtId="167" fontId="17" fillId="10" borderId="31" xfId="9" applyNumberFormat="1" applyFont="1" applyFill="1" applyBorder="1" applyAlignment="1" applyProtection="1">
      <alignment horizontal="center" vertical="center" wrapText="1"/>
      <protection hidden="1"/>
    </xf>
    <xf numFmtId="2" fontId="17" fillId="10" borderId="31" xfId="12" applyNumberFormat="1" applyFont="1" applyFill="1" applyBorder="1" applyAlignment="1" applyProtection="1">
      <alignment horizontal="center" vertical="center"/>
      <protection locked="0"/>
    </xf>
    <xf numFmtId="167" fontId="17" fillId="10" borderId="31" xfId="9" applyNumberFormat="1" applyFont="1" applyFill="1" applyBorder="1" applyAlignment="1" applyProtection="1">
      <alignment vertical="center"/>
      <protection hidden="1"/>
    </xf>
    <xf numFmtId="0" fontId="13" fillId="4" borderId="0" xfId="9" applyFont="1" applyFill="1" applyAlignment="1" applyProtection="1">
      <alignment horizontal="center" vertical="center"/>
      <protection hidden="1"/>
    </xf>
    <xf numFmtId="167" fontId="23" fillId="4" borderId="0" xfId="9" applyNumberFormat="1" applyFont="1" applyFill="1" applyAlignment="1" applyProtection="1">
      <alignment horizontal="right" vertical="center"/>
      <protection hidden="1"/>
    </xf>
    <xf numFmtId="0" fontId="38" fillId="10" borderId="30" xfId="0" applyFont="1" applyFill="1" applyBorder="1" applyAlignment="1" applyProtection="1">
      <alignment horizontal="center" vertical="center" wrapText="1"/>
      <protection locked="0"/>
    </xf>
    <xf numFmtId="43" fontId="32" fillId="10" borderId="31" xfId="11" applyFont="1" applyFill="1" applyBorder="1" applyAlignment="1" applyProtection="1">
      <alignment horizontal="right" vertical="center"/>
      <protection hidden="1"/>
    </xf>
    <xf numFmtId="0" fontId="2" fillId="4" borderId="44" xfId="9" applyFont="1" applyFill="1" applyBorder="1" applyAlignment="1" applyProtection="1">
      <alignment horizontal="center" vertical="center"/>
      <protection hidden="1"/>
    </xf>
    <xf numFmtId="0" fontId="18" fillId="4" borderId="45" xfId="9" applyFont="1" applyFill="1" applyBorder="1" applyAlignment="1" applyProtection="1">
      <alignment horizontal="right" vertical="center"/>
      <protection hidden="1"/>
    </xf>
    <xf numFmtId="0" fontId="10" fillId="4" borderId="45" xfId="9" applyFont="1" applyFill="1" applyBorder="1" applyAlignment="1" applyProtection="1">
      <alignment vertical="center"/>
      <protection hidden="1"/>
    </xf>
    <xf numFmtId="165" fontId="9" fillId="4" borderId="45" xfId="9" applyNumberFormat="1" applyFont="1" applyFill="1" applyBorder="1" applyAlignment="1" applyProtection="1">
      <alignment horizontal="center" vertical="center"/>
      <protection hidden="1"/>
    </xf>
    <xf numFmtId="0" fontId="10" fillId="4" borderId="46" xfId="9" applyFont="1" applyFill="1" applyBorder="1" applyAlignment="1" applyProtection="1">
      <alignment vertical="center"/>
      <protection hidden="1"/>
    </xf>
    <xf numFmtId="0" fontId="2" fillId="4" borderId="39" xfId="9" applyFont="1" applyFill="1" applyBorder="1" applyAlignment="1" applyProtection="1">
      <alignment horizontal="center" vertical="center"/>
      <protection hidden="1"/>
    </xf>
    <xf numFmtId="0" fontId="18" fillId="4" borderId="41" xfId="9" applyFont="1" applyFill="1" applyBorder="1" applyAlignment="1" applyProtection="1">
      <alignment horizontal="right" vertical="center"/>
      <protection hidden="1"/>
    </xf>
    <xf numFmtId="0" fontId="8" fillId="2" borderId="41" xfId="9" applyFont="1" applyFill="1" applyBorder="1" applyAlignment="1" applyProtection="1">
      <alignment vertical="center"/>
      <protection hidden="1"/>
    </xf>
    <xf numFmtId="165" fontId="9" fillId="4" borderId="41" xfId="9" applyNumberFormat="1" applyFont="1" applyFill="1" applyBorder="1" applyAlignment="1" applyProtection="1">
      <alignment horizontal="center" vertical="center"/>
      <protection hidden="1"/>
    </xf>
    <xf numFmtId="0" fontId="8" fillId="2" borderId="38" xfId="9" applyFont="1" applyFill="1" applyBorder="1" applyAlignment="1" applyProtection="1">
      <alignment vertical="center"/>
      <protection hidden="1"/>
    </xf>
    <xf numFmtId="2" fontId="20" fillId="3" borderId="32" xfId="12" applyNumberFormat="1" applyFont="1" applyFill="1" applyBorder="1" applyAlignment="1" applyProtection="1">
      <alignment horizontal="center" vertical="center"/>
    </xf>
    <xf numFmtId="0" fontId="39" fillId="11" borderId="26" xfId="0" applyFont="1" applyFill="1" applyBorder="1" applyAlignment="1">
      <alignment vertical="center"/>
    </xf>
    <xf numFmtId="0" fontId="39" fillId="11" borderId="33" xfId="0" applyFont="1" applyFill="1" applyBorder="1" applyAlignment="1">
      <alignment vertical="center"/>
    </xf>
    <xf numFmtId="0" fontId="39" fillId="11" borderId="26" xfId="0" applyFont="1" applyFill="1" applyBorder="1" applyAlignment="1">
      <alignment horizontal="left" vertical="center" indent="12"/>
    </xf>
    <xf numFmtId="0" fontId="39" fillId="11" borderId="27" xfId="0" applyFont="1" applyFill="1" applyBorder="1" applyAlignment="1">
      <alignment vertical="center"/>
    </xf>
    <xf numFmtId="167" fontId="2" fillId="2" borderId="0" xfId="9" applyNumberFormat="1" applyFont="1" applyFill="1" applyAlignment="1" applyProtection="1">
      <alignment vertical="center"/>
      <protection hidden="1"/>
    </xf>
    <xf numFmtId="165" fontId="9" fillId="4" borderId="0" xfId="9" applyNumberFormat="1" applyFont="1" applyFill="1" applyAlignment="1" applyProtection="1">
      <alignment vertical="center"/>
      <protection hidden="1"/>
    </xf>
    <xf numFmtId="0" fontId="12" fillId="6" borderId="0" xfId="9" applyFont="1" applyFill="1" applyAlignment="1" applyProtection="1">
      <alignment vertical="center"/>
      <protection hidden="1"/>
    </xf>
    <xf numFmtId="0" fontId="12" fillId="2" borderId="0" xfId="9" applyFont="1" applyFill="1" applyAlignment="1" applyProtection="1">
      <alignment vertical="center"/>
      <protection hidden="1"/>
    </xf>
    <xf numFmtId="0" fontId="40" fillId="2" borderId="0" xfId="9" applyFont="1" applyFill="1" applyAlignment="1" applyProtection="1">
      <alignment vertical="center"/>
      <protection hidden="1"/>
    </xf>
    <xf numFmtId="43" fontId="17" fillId="4" borderId="4" xfId="11" applyFont="1" applyFill="1" applyBorder="1" applyAlignment="1" applyProtection="1">
      <alignment horizontal="right" vertical="center"/>
    </xf>
    <xf numFmtId="169" fontId="3" fillId="7" borderId="8" xfId="14" applyNumberFormat="1" applyFont="1" applyFill="1" applyBorder="1" applyAlignment="1" applyProtection="1">
      <alignment horizontal="center" vertical="center"/>
    </xf>
    <xf numFmtId="10" fontId="32" fillId="10" borderId="0" xfId="1" applyNumberFormat="1" applyFont="1" applyFill="1" applyBorder="1" applyAlignment="1" applyProtection="1">
      <alignment horizontal="center" vertical="center"/>
      <protection locked="0"/>
    </xf>
    <xf numFmtId="9" fontId="23" fillId="4" borderId="0" xfId="1" applyFont="1" applyFill="1" applyBorder="1" applyAlignment="1" applyProtection="1">
      <alignment horizontal="center" vertical="center"/>
      <protection locked="0"/>
    </xf>
    <xf numFmtId="10" fontId="3" fillId="4" borderId="0" xfId="1" applyNumberFormat="1" applyFont="1" applyFill="1" applyBorder="1" applyAlignment="1" applyProtection="1">
      <alignment vertical="center"/>
      <protection hidden="1"/>
    </xf>
    <xf numFmtId="0" fontId="3" fillId="2" borderId="47" xfId="4" applyFont="1" applyFill="1" applyBorder="1" applyAlignment="1">
      <alignment horizontal="center" vertical="center" wrapText="1"/>
    </xf>
    <xf numFmtId="10" fontId="6" fillId="2" borderId="50" xfId="1" applyNumberFormat="1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vertical="center"/>
    </xf>
    <xf numFmtId="169" fontId="6" fillId="2" borderId="56" xfId="4" applyNumberFormat="1" applyFont="1" applyFill="1" applyBorder="1" applyAlignment="1">
      <alignment horizontal="center" vertical="center"/>
    </xf>
    <xf numFmtId="0" fontId="25" fillId="7" borderId="57" xfId="4" applyFont="1" applyFill="1" applyBorder="1" applyAlignment="1">
      <alignment horizontal="center"/>
    </xf>
    <xf numFmtId="169" fontId="3" fillId="2" borderId="58" xfId="14" applyNumberFormat="1" applyFont="1" applyFill="1" applyBorder="1" applyAlignment="1" applyProtection="1">
      <alignment horizontal="center" vertical="center"/>
    </xf>
    <xf numFmtId="0" fontId="6" fillId="2" borderId="50" xfId="4" applyFont="1" applyFill="1" applyBorder="1" applyAlignment="1">
      <alignment horizontal="center" vertical="center"/>
    </xf>
    <xf numFmtId="0" fontId="22" fillId="10" borderId="5" xfId="0" applyFont="1" applyFill="1" applyBorder="1" applyAlignment="1" applyProtection="1">
      <alignment horizontal="center" vertical="center" wrapText="1"/>
      <protection locked="0"/>
    </xf>
    <xf numFmtId="167" fontId="20" fillId="4" borderId="43" xfId="9" applyNumberFormat="1" applyFont="1" applyFill="1" applyBorder="1" applyAlignment="1" applyProtection="1">
      <alignment horizontal="center" vertical="center" wrapText="1"/>
      <protection hidden="1"/>
    </xf>
    <xf numFmtId="0" fontId="24" fillId="9" borderId="7" xfId="9" applyFont="1" applyFill="1" applyBorder="1" applyAlignment="1" applyProtection="1">
      <alignment horizontal="centerContinuous" vertical="center"/>
      <protection locked="0"/>
    </xf>
    <xf numFmtId="0" fontId="3" fillId="2" borderId="18" xfId="14" applyNumberFormat="1" applyFont="1" applyFill="1" applyBorder="1" applyAlignment="1" applyProtection="1">
      <alignment horizontal="center" vertical="center"/>
    </xf>
    <xf numFmtId="43" fontId="20" fillId="4" borderId="43" xfId="11" applyFont="1" applyFill="1" applyBorder="1" applyAlignment="1" applyProtection="1">
      <alignment horizontal="center" vertical="center"/>
    </xf>
    <xf numFmtId="0" fontId="2" fillId="2" borderId="0" xfId="26" applyNumberFormat="1" applyFont="1" applyFill="1" applyAlignment="1" applyProtection="1">
      <alignment horizontal="center" vertical="center"/>
      <protection hidden="1"/>
    </xf>
    <xf numFmtId="0" fontId="9" fillId="4" borderId="0" xfId="26" applyNumberFormat="1" applyFont="1" applyFill="1" applyAlignment="1" applyProtection="1">
      <alignment horizontal="center" vertical="center"/>
      <protection hidden="1"/>
    </xf>
    <xf numFmtId="0" fontId="39" fillId="11" borderId="27" xfId="26" applyNumberFormat="1" applyFont="1" applyFill="1" applyBorder="1" applyAlignment="1">
      <alignment horizontal="center" vertical="center"/>
    </xf>
    <xf numFmtId="0" fontId="9" fillId="4" borderId="25" xfId="9" applyFont="1" applyFill="1" applyBorder="1" applyAlignment="1" applyProtection="1">
      <alignment vertical="center"/>
      <protection hidden="1"/>
    </xf>
    <xf numFmtId="0" fontId="9" fillId="4" borderId="0" xfId="9" applyFont="1" applyFill="1" applyAlignment="1" applyProtection="1">
      <alignment vertical="center"/>
      <protection hidden="1"/>
    </xf>
    <xf numFmtId="0" fontId="15" fillId="5" borderId="0" xfId="11" applyNumberFormat="1" applyFont="1" applyFill="1" applyBorder="1" applyAlignment="1" applyProtection="1">
      <alignment vertical="top" wrapText="1"/>
      <protection locked="0"/>
    </xf>
    <xf numFmtId="0" fontId="39" fillId="11" borderId="27" xfId="0" applyFont="1" applyFill="1" applyBorder="1" applyAlignment="1">
      <alignment horizontal="center" vertical="center"/>
    </xf>
    <xf numFmtId="43" fontId="20" fillId="4" borderId="4" xfId="11" applyFont="1" applyFill="1" applyBorder="1" applyAlignment="1" applyProtection="1">
      <alignment horizontal="center" vertical="center"/>
    </xf>
    <xf numFmtId="0" fontId="24" fillId="9" borderId="7" xfId="9" applyFont="1" applyFill="1" applyBorder="1" applyAlignment="1" applyProtection="1">
      <alignment horizontal="center" vertical="center"/>
      <protection locked="0"/>
    </xf>
    <xf numFmtId="171" fontId="17" fillId="10" borderId="31" xfId="9" applyNumberFormat="1" applyFont="1" applyFill="1" applyBorder="1" applyAlignment="1" applyProtection="1">
      <alignment vertical="center"/>
      <protection hidden="1"/>
    </xf>
    <xf numFmtId="44" fontId="17" fillId="10" borderId="31" xfId="26" applyFont="1" applyFill="1" applyBorder="1" applyAlignment="1" applyProtection="1">
      <alignment horizontal="center" vertical="center"/>
      <protection hidden="1"/>
    </xf>
    <xf numFmtId="171" fontId="17" fillId="10" borderId="31" xfId="26" applyNumberFormat="1" applyFont="1" applyFill="1" applyBorder="1" applyAlignment="1" applyProtection="1">
      <alignment horizontal="center" vertical="center"/>
      <protection hidden="1"/>
    </xf>
    <xf numFmtId="171" fontId="17" fillId="10" borderId="31" xfId="26" applyNumberFormat="1" applyFont="1" applyFill="1" applyBorder="1" applyAlignment="1" applyProtection="1">
      <alignment vertical="center"/>
      <protection hidden="1"/>
    </xf>
    <xf numFmtId="44" fontId="19" fillId="2" borderId="0" xfId="26" applyFont="1" applyFill="1" applyAlignment="1">
      <alignment vertical="center"/>
    </xf>
    <xf numFmtId="0" fontId="3" fillId="12" borderId="61" xfId="4" applyFont="1" applyFill="1" applyBorder="1" applyAlignment="1">
      <alignment horizontal="center" vertical="center" wrapText="1"/>
    </xf>
    <xf numFmtId="0" fontId="19" fillId="5" borderId="62" xfId="4" applyFont="1" applyFill="1" applyBorder="1"/>
    <xf numFmtId="0" fontId="19" fillId="5" borderId="63" xfId="4" applyFont="1" applyFill="1" applyBorder="1"/>
    <xf numFmtId="0" fontId="19" fillId="5" borderId="61" xfId="4" applyFont="1" applyFill="1" applyBorder="1"/>
    <xf numFmtId="0" fontId="14" fillId="5" borderId="60" xfId="4" applyFont="1" applyFill="1" applyBorder="1" applyAlignment="1">
      <alignment horizontal="center"/>
    </xf>
    <xf numFmtId="0" fontId="19" fillId="5" borderId="62" xfId="4" applyFont="1" applyFill="1" applyBorder="1" applyAlignment="1">
      <alignment horizontal="center"/>
    </xf>
    <xf numFmtId="0" fontId="19" fillId="5" borderId="63" xfId="4" applyFont="1" applyFill="1" applyBorder="1" applyAlignment="1">
      <alignment horizontal="center"/>
    </xf>
    <xf numFmtId="0" fontId="19" fillId="5" borderId="61" xfId="4" applyFont="1" applyFill="1" applyBorder="1" applyAlignment="1">
      <alignment horizontal="center"/>
    </xf>
    <xf numFmtId="44" fontId="14" fillId="5" borderId="0" xfId="26" applyFont="1" applyFill="1"/>
    <xf numFmtId="169" fontId="6" fillId="0" borderId="50" xfId="4" applyNumberFormat="1" applyFont="1" applyBorder="1" applyAlignment="1">
      <alignment horizontal="center" vertical="center"/>
    </xf>
    <xf numFmtId="0" fontId="6" fillId="0" borderId="49" xfId="4" applyFont="1" applyBorder="1" applyAlignment="1">
      <alignment horizontal="center" vertical="center"/>
    </xf>
    <xf numFmtId="169" fontId="6" fillId="0" borderId="56" xfId="4" applyNumberFormat="1" applyFont="1" applyBorder="1" applyAlignment="1">
      <alignment horizontal="center" vertical="center"/>
    </xf>
    <xf numFmtId="10" fontId="6" fillId="0" borderId="49" xfId="1" applyNumberFormat="1" applyFont="1" applyFill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0" fontId="6" fillId="0" borderId="50" xfId="1" applyNumberFormat="1" applyFont="1" applyFill="1" applyBorder="1" applyAlignment="1">
      <alignment horizontal="center" vertical="center"/>
    </xf>
    <xf numFmtId="169" fontId="19" fillId="2" borderId="0" xfId="4" applyNumberFormat="1" applyFont="1" applyFill="1" applyAlignment="1">
      <alignment vertical="center"/>
    </xf>
    <xf numFmtId="169" fontId="6" fillId="13" borderId="50" xfId="4" applyNumberFormat="1" applyFont="1" applyFill="1" applyBorder="1" applyAlignment="1">
      <alignment horizontal="center" vertical="center"/>
    </xf>
    <xf numFmtId="0" fontId="6" fillId="13" borderId="50" xfId="4" applyFont="1" applyFill="1" applyBorder="1" applyAlignment="1">
      <alignment horizontal="center" vertical="center"/>
    </xf>
    <xf numFmtId="169" fontId="6" fillId="13" borderId="56" xfId="4" applyNumberFormat="1" applyFont="1" applyFill="1" applyBorder="1" applyAlignment="1">
      <alignment horizontal="center" vertical="center"/>
    </xf>
    <xf numFmtId="10" fontId="6" fillId="13" borderId="50" xfId="1" applyNumberFormat="1" applyFont="1" applyFill="1" applyBorder="1" applyAlignment="1">
      <alignment horizontal="center" vertical="center"/>
    </xf>
    <xf numFmtId="0" fontId="19" fillId="14" borderId="62" xfId="4" applyFont="1" applyFill="1" applyBorder="1" applyAlignment="1">
      <alignment horizontal="center"/>
    </xf>
    <xf numFmtId="0" fontId="19" fillId="14" borderId="63" xfId="4" applyFont="1" applyFill="1" applyBorder="1" applyAlignment="1">
      <alignment horizontal="center"/>
    </xf>
    <xf numFmtId="0" fontId="19" fillId="14" borderId="61" xfId="4" applyFont="1" applyFill="1" applyBorder="1" applyAlignment="1">
      <alignment horizontal="center"/>
    </xf>
    <xf numFmtId="0" fontId="19" fillId="15" borderId="0" xfId="4" applyFont="1" applyFill="1"/>
    <xf numFmtId="43" fontId="20" fillId="16" borderId="4" xfId="11" applyFont="1" applyFill="1" applyBorder="1" applyAlignment="1" applyProtection="1">
      <alignment horizontal="right" vertical="center"/>
    </xf>
    <xf numFmtId="43" fontId="20" fillId="0" borderId="4" xfId="11" applyFont="1" applyFill="1" applyBorder="1" applyAlignment="1" applyProtection="1">
      <alignment horizontal="right" vertical="center"/>
    </xf>
    <xf numFmtId="8" fontId="41" fillId="2" borderId="0" xfId="9" applyNumberFormat="1" applyFont="1" applyFill="1" applyAlignment="1" applyProtection="1">
      <alignment vertical="center"/>
      <protection hidden="1"/>
    </xf>
    <xf numFmtId="43" fontId="17" fillId="16" borderId="4" xfId="11" applyFont="1" applyFill="1" applyBorder="1" applyAlignment="1" applyProtection="1">
      <alignment horizontal="right" vertical="center"/>
    </xf>
    <xf numFmtId="8" fontId="42" fillId="2" borderId="0" xfId="9" applyNumberFormat="1" applyFont="1" applyFill="1" applyAlignment="1" applyProtection="1">
      <alignment vertical="center"/>
      <protection hidden="1"/>
    </xf>
    <xf numFmtId="43" fontId="20" fillId="16" borderId="64" xfId="11" applyFont="1" applyFill="1" applyBorder="1" applyAlignment="1" applyProtection="1">
      <alignment horizontal="right" vertical="center"/>
    </xf>
    <xf numFmtId="0" fontId="19" fillId="2" borderId="0" xfId="9" applyFont="1" applyFill="1" applyAlignment="1" applyProtection="1">
      <alignment horizontal="center" vertical="center"/>
      <protection hidden="1"/>
    </xf>
    <xf numFmtId="0" fontId="26" fillId="2" borderId="0" xfId="9" applyFont="1" applyFill="1" applyAlignment="1" applyProtection="1">
      <alignment vertical="center" wrapText="1"/>
      <protection hidden="1"/>
    </xf>
    <xf numFmtId="0" fontId="26" fillId="2" borderId="0" xfId="9" applyFont="1" applyFill="1" applyAlignment="1" applyProtection="1">
      <alignment horizontal="center" vertical="center"/>
      <protection hidden="1"/>
    </xf>
    <xf numFmtId="0" fontId="19" fillId="4" borderId="48" xfId="9" applyFont="1" applyFill="1" applyBorder="1" applyAlignment="1" applyProtection="1">
      <alignment horizontal="center" vertical="center"/>
      <protection hidden="1"/>
    </xf>
    <xf numFmtId="0" fontId="44" fillId="4" borderId="0" xfId="9" applyFont="1" applyFill="1" applyAlignment="1" applyProtection="1">
      <alignment horizontal="right" vertical="center"/>
      <protection hidden="1"/>
    </xf>
    <xf numFmtId="0" fontId="26" fillId="2" borderId="0" xfId="9" applyFont="1" applyFill="1" applyAlignment="1" applyProtection="1">
      <alignment vertical="center"/>
      <protection hidden="1"/>
    </xf>
    <xf numFmtId="0" fontId="26" fillId="4" borderId="0" xfId="9" applyFont="1" applyFill="1" applyAlignment="1" applyProtection="1">
      <alignment horizontal="center" vertical="center"/>
      <protection hidden="1"/>
    </xf>
    <xf numFmtId="0" fontId="27" fillId="10" borderId="30" xfId="0" applyFont="1" applyFill="1" applyBorder="1" applyAlignment="1" applyProtection="1">
      <alignment horizontal="center" vertical="center" wrapText="1"/>
      <protection locked="0"/>
    </xf>
    <xf numFmtId="0" fontId="27" fillId="10" borderId="5" xfId="0" applyFont="1" applyFill="1" applyBorder="1" applyAlignment="1" applyProtection="1">
      <alignment horizontal="center" vertical="center" wrapText="1"/>
      <protection locked="0"/>
    </xf>
    <xf numFmtId="167" fontId="3" fillId="10" borderId="31" xfId="9" applyNumberFormat="1" applyFont="1" applyFill="1" applyBorder="1" applyAlignment="1" applyProtection="1">
      <alignment horizontal="left" vertical="center" wrapText="1"/>
      <protection hidden="1"/>
    </xf>
    <xf numFmtId="167" fontId="3" fillId="10" borderId="31" xfId="9" applyNumberFormat="1" applyFont="1" applyFill="1" applyBorder="1" applyAlignment="1" applyProtection="1">
      <alignment horizontal="center" vertical="center" wrapText="1"/>
      <protection hidden="1"/>
    </xf>
    <xf numFmtId="0" fontId="6" fillId="4" borderId="30" xfId="9" applyFont="1" applyFill="1" applyBorder="1" applyAlignment="1">
      <alignment horizontal="center" vertical="center"/>
    </xf>
    <xf numFmtId="43" fontId="25" fillId="4" borderId="43" xfId="11" applyFont="1" applyFill="1" applyBorder="1" applyAlignment="1" applyProtection="1">
      <alignment horizontal="center" vertical="center"/>
    </xf>
    <xf numFmtId="167" fontId="25" fillId="4" borderId="3" xfId="9" applyNumberFormat="1" applyFont="1" applyFill="1" applyBorder="1" applyAlignment="1" applyProtection="1">
      <alignment horizontal="left" vertical="center" wrapText="1"/>
      <protection hidden="1"/>
    </xf>
    <xf numFmtId="44" fontId="26" fillId="2" borderId="0" xfId="26" applyFont="1" applyFill="1" applyAlignment="1" applyProtection="1">
      <alignment horizontal="center" vertical="center"/>
      <protection hidden="1"/>
    </xf>
    <xf numFmtId="44" fontId="19" fillId="2" borderId="0" xfId="26" applyFont="1" applyFill="1" applyAlignment="1" applyProtection="1">
      <alignment horizontal="center" vertical="center"/>
      <protection hidden="1"/>
    </xf>
    <xf numFmtId="44" fontId="26" fillId="4" borderId="0" xfId="26" applyFont="1" applyFill="1" applyBorder="1" applyAlignment="1" applyProtection="1">
      <alignment horizontal="center" vertical="center"/>
      <protection hidden="1"/>
    </xf>
    <xf numFmtId="44" fontId="14" fillId="4" borderId="1" xfId="26" applyFont="1" applyFill="1" applyBorder="1" applyAlignment="1" applyProtection="1">
      <alignment horizontal="center" vertical="center"/>
      <protection hidden="1"/>
    </xf>
    <xf numFmtId="44" fontId="25" fillId="5" borderId="1" xfId="26" applyFont="1" applyFill="1" applyBorder="1" applyAlignment="1" applyProtection="1">
      <alignment horizontal="center" vertical="top" wrapText="1"/>
      <protection locked="0"/>
    </xf>
    <xf numFmtId="44" fontId="43" fillId="5" borderId="0" xfId="26" applyFont="1" applyFill="1" applyBorder="1" applyAlignment="1">
      <alignment horizontal="center"/>
    </xf>
    <xf numFmtId="44" fontId="3" fillId="10" borderId="31" xfId="26" applyFont="1" applyFill="1" applyBorder="1" applyAlignment="1" applyProtection="1">
      <alignment horizontal="center" vertical="center" wrapText="1"/>
      <protection hidden="1"/>
    </xf>
    <xf numFmtId="44" fontId="3" fillId="10" borderId="31" xfId="26" applyFont="1" applyFill="1" applyBorder="1" applyAlignment="1" applyProtection="1">
      <alignment horizontal="center" vertical="center"/>
      <protection hidden="1"/>
    </xf>
    <xf numFmtId="44" fontId="24" fillId="9" borderId="7" xfId="26" applyFont="1" applyFill="1" applyBorder="1" applyAlignment="1" applyProtection="1">
      <alignment horizontal="center" vertical="center"/>
      <protection locked="0"/>
    </xf>
    <xf numFmtId="0" fontId="6" fillId="0" borderId="30" xfId="9" applyFont="1" applyBorder="1" applyAlignment="1">
      <alignment horizontal="center" vertical="center"/>
    </xf>
    <xf numFmtId="43" fontId="25" fillId="0" borderId="43" xfId="11" applyFont="1" applyFill="1" applyBorder="1" applyAlignment="1" applyProtection="1">
      <alignment horizontal="center" vertical="center"/>
    </xf>
    <xf numFmtId="167" fontId="25" fillId="0" borderId="3" xfId="9" applyNumberFormat="1" applyFont="1" applyBorder="1" applyAlignment="1" applyProtection="1">
      <alignment horizontal="left" vertical="center" wrapText="1"/>
      <protection hidden="1"/>
    </xf>
    <xf numFmtId="44" fontId="2" fillId="2" borderId="0" xfId="26" applyFont="1" applyFill="1" applyAlignment="1" applyProtection="1">
      <alignment vertical="center"/>
      <protection hidden="1"/>
    </xf>
    <xf numFmtId="44" fontId="15" fillId="5" borderId="0" xfId="26" applyFont="1" applyFill="1" applyBorder="1" applyAlignment="1" applyProtection="1">
      <alignment vertical="top" wrapText="1"/>
      <protection locked="0"/>
    </xf>
    <xf numFmtId="44" fontId="39" fillId="11" borderId="27" xfId="26" applyFont="1" applyFill="1" applyBorder="1" applyAlignment="1">
      <alignment vertical="center"/>
    </xf>
    <xf numFmtId="44" fontId="17" fillId="10" borderId="31" xfId="26" applyFont="1" applyFill="1" applyBorder="1" applyAlignment="1" applyProtection="1">
      <alignment vertical="center"/>
      <protection hidden="1"/>
    </xf>
    <xf numFmtId="44" fontId="17" fillId="10" borderId="31" xfId="26" applyFont="1" applyFill="1" applyBorder="1" applyAlignment="1" applyProtection="1">
      <alignment horizontal="center" vertical="center"/>
      <protection locked="0"/>
    </xf>
    <xf numFmtId="167" fontId="17" fillId="10" borderId="31" xfId="9" applyNumberFormat="1" applyFont="1" applyFill="1" applyBorder="1" applyAlignment="1" applyProtection="1">
      <alignment horizontal="left" vertical="center" wrapText="1"/>
      <protection hidden="1"/>
    </xf>
    <xf numFmtId="167" fontId="20" fillId="4" borderId="4" xfId="9" applyNumberFormat="1" applyFont="1" applyFill="1" applyBorder="1" applyAlignment="1" applyProtection="1">
      <alignment horizontal="left" vertical="center" wrapText="1"/>
      <protection hidden="1"/>
    </xf>
    <xf numFmtId="43" fontId="20" fillId="0" borderId="4" xfId="11" applyFont="1" applyFill="1" applyBorder="1" applyAlignment="1" applyProtection="1">
      <alignment horizontal="center" vertical="center"/>
    </xf>
    <xf numFmtId="43" fontId="20" fillId="4" borderId="4" xfId="11" applyFont="1" applyFill="1" applyBorder="1" applyAlignment="1" applyProtection="1">
      <alignment horizontal="left" vertical="center"/>
    </xf>
    <xf numFmtId="44" fontId="10" fillId="4" borderId="25" xfId="26" applyFont="1" applyFill="1" applyBorder="1" applyAlignment="1" applyProtection="1">
      <alignment vertical="center"/>
      <protection hidden="1"/>
    </xf>
    <xf numFmtId="44" fontId="8" fillId="2" borderId="0" xfId="26" applyFont="1" applyFill="1" applyAlignment="1" applyProtection="1">
      <alignment vertical="center"/>
      <protection hidden="1"/>
    </xf>
    <xf numFmtId="43" fontId="20" fillId="4" borderId="64" xfId="11" applyFont="1" applyFill="1" applyBorder="1" applyAlignment="1" applyProtection="1">
      <alignment horizontal="right" vertical="center"/>
    </xf>
    <xf numFmtId="2" fontId="17" fillId="10" borderId="66" xfId="12" applyNumberFormat="1" applyFont="1" applyFill="1" applyBorder="1" applyAlignment="1" applyProtection="1">
      <alignment horizontal="center" vertical="center"/>
      <protection locked="0"/>
    </xf>
    <xf numFmtId="43" fontId="32" fillId="10" borderId="66" xfId="11" applyFont="1" applyFill="1" applyBorder="1" applyAlignment="1" applyProtection="1">
      <alignment horizontal="right" vertical="center"/>
      <protection hidden="1"/>
    </xf>
    <xf numFmtId="43" fontId="32" fillId="10" borderId="65" xfId="11" applyFont="1" applyFill="1" applyBorder="1" applyAlignment="1" applyProtection="1">
      <alignment horizontal="right" vertical="center"/>
      <protection hidden="1"/>
    </xf>
    <xf numFmtId="2" fontId="20" fillId="5" borderId="32" xfId="12" applyNumberFormat="1" applyFont="1" applyFill="1" applyBorder="1" applyAlignment="1" applyProtection="1">
      <alignment horizontal="center" vertical="center"/>
    </xf>
    <xf numFmtId="9" fontId="4" fillId="2" borderId="0" xfId="1" applyFont="1" applyFill="1" applyAlignment="1" applyProtection="1">
      <alignment horizontal="center" vertical="center"/>
      <protection hidden="1"/>
    </xf>
    <xf numFmtId="9" fontId="47" fillId="2" borderId="60" xfId="1" applyFont="1" applyFill="1" applyBorder="1" applyAlignment="1" applyProtection="1">
      <alignment horizontal="center" vertical="center"/>
      <protection hidden="1"/>
    </xf>
    <xf numFmtId="167" fontId="20" fillId="0" borderId="4" xfId="9" applyNumberFormat="1" applyFont="1" applyBorder="1" applyAlignment="1" applyProtection="1">
      <alignment horizontal="center" vertical="center" wrapText="1"/>
      <protection hidden="1"/>
    </xf>
    <xf numFmtId="43" fontId="20" fillId="0" borderId="4" xfId="11" applyFont="1" applyFill="1" applyBorder="1" applyAlignment="1" applyProtection="1">
      <alignment horizontal="left" vertical="center"/>
    </xf>
    <xf numFmtId="43" fontId="20" fillId="0" borderId="64" xfId="11" applyFont="1" applyFill="1" applyBorder="1" applyAlignment="1" applyProtection="1">
      <alignment horizontal="right" vertical="center"/>
    </xf>
    <xf numFmtId="0" fontId="31" fillId="0" borderId="30" xfId="9" applyFont="1" applyBorder="1" applyAlignment="1">
      <alignment horizontal="center" vertical="center"/>
    </xf>
    <xf numFmtId="43" fontId="17" fillId="0" borderId="4" xfId="11" applyFont="1" applyFill="1" applyBorder="1" applyAlignment="1" applyProtection="1">
      <alignment horizontal="right" vertical="center"/>
    </xf>
    <xf numFmtId="43" fontId="20" fillId="0" borderId="43" xfId="11" applyFont="1" applyFill="1" applyBorder="1" applyAlignment="1" applyProtection="1">
      <alignment horizontal="center" vertical="center"/>
    </xf>
    <xf numFmtId="167" fontId="20" fillId="0" borderId="4" xfId="9" applyNumberFormat="1" applyFont="1" applyBorder="1" applyAlignment="1" applyProtection="1">
      <alignment horizontal="left" vertical="center" wrapText="1"/>
      <protection hidden="1"/>
    </xf>
    <xf numFmtId="2" fontId="20" fillId="0" borderId="32" xfId="12" applyNumberFormat="1" applyFont="1" applyFill="1" applyBorder="1" applyAlignment="1" applyProtection="1">
      <alignment horizontal="center" vertical="center"/>
    </xf>
    <xf numFmtId="43" fontId="20" fillId="0" borderId="52" xfId="11" applyFont="1" applyFill="1" applyBorder="1" applyAlignment="1" applyProtection="1">
      <alignment horizontal="right" vertical="center"/>
    </xf>
    <xf numFmtId="0" fontId="48" fillId="4" borderId="45" xfId="9" applyFont="1" applyFill="1" applyBorder="1" applyAlignment="1" applyProtection="1">
      <alignment vertical="center"/>
      <protection hidden="1"/>
    </xf>
    <xf numFmtId="0" fontId="48" fillId="4" borderId="0" xfId="9" applyFont="1" applyFill="1" applyAlignment="1" applyProtection="1">
      <alignment vertical="center"/>
      <protection hidden="1"/>
    </xf>
    <xf numFmtId="0" fontId="48" fillId="4" borderId="41" xfId="9" applyFont="1" applyFill="1" applyBorder="1" applyAlignment="1" applyProtection="1">
      <alignment vertical="center"/>
      <protection hidden="1"/>
    </xf>
    <xf numFmtId="0" fontId="31" fillId="4" borderId="24" xfId="9" applyFont="1" applyFill="1" applyBorder="1" applyAlignment="1">
      <alignment horizontal="center" vertical="center"/>
    </xf>
    <xf numFmtId="2" fontId="4" fillId="4" borderId="71" xfId="9" applyNumberFormat="1" applyFill="1" applyBorder="1" applyAlignment="1" applyProtection="1">
      <alignment horizontal="center" vertical="center"/>
      <protection hidden="1"/>
    </xf>
    <xf numFmtId="43" fontId="20" fillId="0" borderId="68" xfId="11" applyFont="1" applyFill="1" applyBorder="1" applyAlignment="1" applyProtection="1">
      <alignment horizontal="center" vertical="center"/>
    </xf>
    <xf numFmtId="43" fontId="20" fillId="0" borderId="68" xfId="11" applyFont="1" applyFill="1" applyBorder="1" applyAlignment="1" applyProtection="1">
      <alignment horizontal="right" vertical="center"/>
    </xf>
    <xf numFmtId="167" fontId="20" fillId="0" borderId="68" xfId="9" applyNumberFormat="1" applyFont="1" applyBorder="1" applyAlignment="1" applyProtection="1">
      <alignment horizontal="center" vertical="center" wrapText="1"/>
      <protection hidden="1"/>
    </xf>
    <xf numFmtId="43" fontId="20" fillId="0" borderId="68" xfId="11" applyFont="1" applyFill="1" applyBorder="1" applyAlignment="1" applyProtection="1">
      <alignment horizontal="left" vertical="center"/>
    </xf>
    <xf numFmtId="0" fontId="4" fillId="4" borderId="77" xfId="9" applyFill="1" applyBorder="1" applyAlignment="1" applyProtection="1">
      <alignment horizontal="center" vertical="center"/>
      <protection hidden="1"/>
    </xf>
    <xf numFmtId="43" fontId="3" fillId="4" borderId="80" xfId="9" applyNumberFormat="1" applyFont="1" applyFill="1" applyBorder="1" applyAlignment="1" applyProtection="1">
      <alignment vertical="center"/>
      <protection hidden="1"/>
    </xf>
    <xf numFmtId="43" fontId="25" fillId="4" borderId="74" xfId="9" applyNumberFormat="1" applyFont="1" applyFill="1" applyBorder="1" applyAlignment="1" applyProtection="1">
      <alignment vertical="center"/>
      <protection hidden="1"/>
    </xf>
    <xf numFmtId="43" fontId="2" fillId="4" borderId="36" xfId="9" applyNumberFormat="1" applyFont="1" applyFill="1" applyBorder="1" applyAlignment="1" applyProtection="1">
      <alignment vertical="center"/>
      <protection hidden="1"/>
    </xf>
    <xf numFmtId="0" fontId="10" fillId="4" borderId="83" xfId="9" applyFont="1" applyFill="1" applyBorder="1" applyAlignment="1" applyProtection="1">
      <alignment vertical="center"/>
      <protection hidden="1"/>
    </xf>
    <xf numFmtId="0" fontId="8" fillId="2" borderId="1" xfId="9" applyFont="1" applyFill="1" applyBorder="1" applyAlignment="1" applyProtection="1">
      <alignment vertical="center"/>
      <protection hidden="1"/>
    </xf>
    <xf numFmtId="14" fontId="15" fillId="5" borderId="1" xfId="11" applyNumberFormat="1" applyFont="1" applyFill="1" applyBorder="1" applyAlignment="1" applyProtection="1">
      <alignment vertical="top" wrapText="1"/>
      <protection locked="0"/>
    </xf>
    <xf numFmtId="0" fontId="9" fillId="4" borderId="0" xfId="26" applyNumberFormat="1" applyFont="1" applyFill="1" applyBorder="1" applyAlignment="1" applyProtection="1">
      <alignment horizontal="center" vertical="center"/>
      <protection hidden="1"/>
    </xf>
    <xf numFmtId="0" fontId="39" fillId="11" borderId="84" xfId="0" applyFont="1" applyFill="1" applyBorder="1" applyAlignment="1">
      <alignment vertical="center"/>
    </xf>
    <xf numFmtId="0" fontId="39" fillId="11" borderId="72" xfId="0" applyFont="1" applyFill="1" applyBorder="1" applyAlignment="1">
      <alignment vertical="center"/>
    </xf>
    <xf numFmtId="0" fontId="39" fillId="11" borderId="84" xfId="0" applyFont="1" applyFill="1" applyBorder="1" applyAlignment="1">
      <alignment horizontal="left" vertical="center" indent="12"/>
    </xf>
    <xf numFmtId="0" fontId="39" fillId="11" borderId="72" xfId="0" applyFont="1" applyFill="1" applyBorder="1" applyAlignment="1">
      <alignment horizontal="center" vertical="center"/>
    </xf>
    <xf numFmtId="0" fontId="39" fillId="11" borderId="72" xfId="26" applyNumberFormat="1" applyFont="1" applyFill="1" applyBorder="1" applyAlignment="1">
      <alignment horizontal="center" vertical="center"/>
    </xf>
    <xf numFmtId="0" fontId="39" fillId="11" borderId="85" xfId="0" applyFont="1" applyFill="1" applyBorder="1" applyAlignment="1">
      <alignment vertical="center"/>
    </xf>
    <xf numFmtId="0" fontId="4" fillId="2" borderId="81" xfId="9" applyFill="1" applyBorder="1" applyAlignment="1" applyProtection="1">
      <alignment vertical="center" wrapText="1"/>
      <protection hidden="1"/>
    </xf>
    <xf numFmtId="0" fontId="4" fillId="2" borderId="82" xfId="9" applyFill="1" applyBorder="1" applyAlignment="1" applyProtection="1">
      <alignment vertical="center" wrapText="1"/>
      <protection hidden="1"/>
    </xf>
    <xf numFmtId="0" fontId="13" fillId="2" borderId="48" xfId="9" applyFont="1" applyFill="1" applyBorder="1" applyAlignment="1" applyProtection="1">
      <alignment horizontal="center" vertical="center"/>
      <protection hidden="1"/>
    </xf>
    <xf numFmtId="0" fontId="4" fillId="4" borderId="77" xfId="9" applyFill="1" applyBorder="1" applyAlignment="1" applyProtection="1">
      <alignment horizontal="right" vertical="center"/>
      <protection hidden="1"/>
    </xf>
    <xf numFmtId="43" fontId="25" fillId="4" borderId="74" xfId="9" applyNumberFormat="1" applyFont="1" applyFill="1" applyBorder="1" applyAlignment="1" applyProtection="1">
      <alignment horizontal="center" vertical="center"/>
      <protection hidden="1"/>
    </xf>
    <xf numFmtId="43" fontId="2" fillId="4" borderId="78" xfId="9" applyNumberFormat="1" applyFont="1" applyFill="1" applyBorder="1" applyAlignment="1" applyProtection="1">
      <alignment horizontal="center" vertical="center"/>
      <protection hidden="1"/>
    </xf>
    <xf numFmtId="43" fontId="3" fillId="4" borderId="80" xfId="9" applyNumberFormat="1" applyFont="1" applyFill="1" applyBorder="1" applyAlignment="1" applyProtection="1">
      <alignment horizontal="center" vertical="center"/>
      <protection hidden="1"/>
    </xf>
    <xf numFmtId="0" fontId="24" fillId="9" borderId="79" xfId="9" applyFont="1" applyFill="1" applyBorder="1" applyAlignment="1" applyProtection="1">
      <alignment horizontal="centerContinuous" vertical="center"/>
      <protection locked="0"/>
    </xf>
    <xf numFmtId="0" fontId="24" fillId="9" borderId="73" xfId="9" applyFont="1" applyFill="1" applyBorder="1" applyAlignment="1" applyProtection="1">
      <alignment horizontal="centerContinuous" vertical="center"/>
      <protection locked="0"/>
    </xf>
    <xf numFmtId="167" fontId="24" fillId="9" borderId="80" xfId="9" applyNumberFormat="1" applyFont="1" applyFill="1" applyBorder="1" applyAlignment="1">
      <alignment horizontal="left" vertical="center" indent="1"/>
    </xf>
    <xf numFmtId="0" fontId="24" fillId="9" borderId="6" xfId="9" applyFont="1" applyFill="1" applyBorder="1" applyAlignment="1" applyProtection="1">
      <alignment horizontal="center" vertical="center"/>
      <protection locked="0"/>
    </xf>
    <xf numFmtId="43" fontId="32" fillId="10" borderId="87" xfId="11" applyFont="1" applyFill="1" applyBorder="1" applyAlignment="1" applyProtection="1">
      <alignment horizontal="right" vertical="center"/>
      <protection hidden="1"/>
    </xf>
    <xf numFmtId="43" fontId="20" fillId="4" borderId="88" xfId="11" applyFont="1" applyFill="1" applyBorder="1" applyAlignment="1" applyProtection="1">
      <alignment horizontal="right" vertical="center"/>
    </xf>
    <xf numFmtId="0" fontId="4" fillId="2" borderId="0" xfId="9" applyFill="1" applyAlignment="1" applyProtection="1">
      <alignment vertical="top" wrapText="1"/>
      <protection hidden="1"/>
    </xf>
    <xf numFmtId="10" fontId="2" fillId="13" borderId="71" xfId="1" applyNumberFormat="1" applyFont="1" applyFill="1" applyBorder="1" applyAlignment="1" applyProtection="1">
      <alignment horizontal="center" vertical="center"/>
      <protection locked="0" hidden="1"/>
    </xf>
    <xf numFmtId="167" fontId="25" fillId="0" borderId="92" xfId="9" applyNumberFormat="1" applyFont="1" applyBorder="1" applyAlignment="1" applyProtection="1">
      <alignment horizontal="center" vertical="center" wrapText="1"/>
      <protection hidden="1"/>
    </xf>
    <xf numFmtId="44" fontId="25" fillId="0" borderId="92" xfId="26" quotePrefix="1" applyFont="1" applyFill="1" applyBorder="1" applyAlignment="1" applyProtection="1">
      <alignment horizontal="center" vertical="center" wrapText="1"/>
      <protection hidden="1"/>
    </xf>
    <xf numFmtId="44" fontId="25" fillId="0" borderId="92" xfId="26" applyFont="1" applyFill="1" applyBorder="1" applyAlignment="1" applyProtection="1">
      <alignment horizontal="center" vertical="center" wrapText="1"/>
      <protection hidden="1"/>
    </xf>
    <xf numFmtId="167" fontId="20" fillId="4" borderId="92" xfId="9" applyNumberFormat="1" applyFont="1" applyFill="1" applyBorder="1" applyAlignment="1" applyProtection="1">
      <alignment horizontal="left" vertical="center" wrapText="1"/>
      <protection hidden="1"/>
    </xf>
    <xf numFmtId="167" fontId="20" fillId="4" borderId="92" xfId="9" applyNumberFormat="1" applyFont="1" applyFill="1" applyBorder="1" applyAlignment="1" applyProtection="1">
      <alignment horizontal="center" vertical="center" wrapText="1"/>
      <protection hidden="1"/>
    </xf>
    <xf numFmtId="43" fontId="20" fillId="0" borderId="92" xfId="11" applyFont="1" applyFill="1" applyBorder="1" applyAlignment="1" applyProtection="1">
      <alignment horizontal="left" vertical="center"/>
    </xf>
    <xf numFmtId="43" fontId="20" fillId="0" borderId="92" xfId="11" applyFont="1" applyFill="1" applyBorder="1" applyAlignment="1" applyProtection="1">
      <alignment horizontal="center" vertical="center"/>
    </xf>
    <xf numFmtId="43" fontId="20" fillId="0" borderId="92" xfId="11" applyFont="1" applyFill="1" applyBorder="1" applyAlignment="1" applyProtection="1">
      <alignment horizontal="right" vertical="center"/>
    </xf>
    <xf numFmtId="43" fontId="20" fillId="0" borderId="88" xfId="11" applyFont="1" applyFill="1" applyBorder="1" applyAlignment="1" applyProtection="1">
      <alignment horizontal="right" vertical="center"/>
    </xf>
    <xf numFmtId="167" fontId="20" fillId="4" borderId="6" xfId="9" applyNumberFormat="1" applyFont="1" applyFill="1" applyBorder="1" applyAlignment="1" applyProtection="1">
      <alignment horizontal="left" vertical="center" wrapText="1"/>
      <protection hidden="1"/>
    </xf>
    <xf numFmtId="43" fontId="20" fillId="4" borderId="68" xfId="11" applyFont="1" applyFill="1" applyBorder="1" applyAlignment="1" applyProtection="1">
      <alignment horizontal="center" vertical="center"/>
      <protection hidden="1"/>
    </xf>
    <xf numFmtId="43" fontId="20" fillId="4" borderId="68" xfId="11" applyFont="1" applyFill="1" applyBorder="1" applyAlignment="1" applyProtection="1">
      <alignment horizontal="right" vertical="center"/>
      <protection hidden="1"/>
    </xf>
    <xf numFmtId="167" fontId="25" fillId="4" borderId="92" xfId="9" applyNumberFormat="1" applyFont="1" applyFill="1" applyBorder="1" applyAlignment="1" applyProtection="1">
      <alignment horizontal="center" vertical="center" wrapText="1"/>
      <protection hidden="1"/>
    </xf>
    <xf numFmtId="44" fontId="25" fillId="4" borderId="92" xfId="26" applyFont="1" applyFill="1" applyBorder="1" applyAlignment="1" applyProtection="1">
      <alignment horizontal="center" vertical="center" wrapText="1"/>
      <protection hidden="1"/>
    </xf>
    <xf numFmtId="43" fontId="20" fillId="4" borderId="92" xfId="11" applyFont="1" applyFill="1" applyBorder="1" applyAlignment="1" applyProtection="1">
      <alignment horizontal="center" vertical="center"/>
    </xf>
    <xf numFmtId="43" fontId="20" fillId="4" borderId="92" xfId="11" applyFont="1" applyFill="1" applyBorder="1" applyAlignment="1" applyProtection="1">
      <alignment horizontal="right" vertical="center"/>
    </xf>
    <xf numFmtId="43" fontId="20" fillId="4" borderId="0" xfId="11" applyFont="1" applyFill="1" applyBorder="1" applyAlignment="1" applyProtection="1">
      <alignment horizontal="center" vertical="center"/>
    </xf>
    <xf numFmtId="167" fontId="20" fillId="0" borderId="93" xfId="9" applyNumberFormat="1" applyFont="1" applyBorder="1" applyAlignment="1" applyProtection="1">
      <alignment horizontal="center" vertical="center" wrapText="1"/>
      <protection hidden="1"/>
    </xf>
    <xf numFmtId="167" fontId="20" fillId="4" borderId="7" xfId="9" applyNumberFormat="1" applyFont="1" applyFill="1" applyBorder="1" applyAlignment="1" applyProtection="1">
      <alignment horizontal="center" vertical="center" wrapText="1"/>
      <protection hidden="1"/>
    </xf>
    <xf numFmtId="43" fontId="20" fillId="4" borderId="7" xfId="11" applyFont="1" applyFill="1" applyBorder="1" applyAlignment="1" applyProtection="1">
      <alignment horizontal="center" vertical="center"/>
    </xf>
    <xf numFmtId="10" fontId="2" fillId="13" borderId="75" xfId="1" applyNumberFormat="1" applyFont="1" applyFill="1" applyBorder="1" applyAlignment="1" applyProtection="1">
      <alignment horizontal="right" vertical="center"/>
      <protection hidden="1"/>
    </xf>
    <xf numFmtId="0" fontId="2" fillId="13" borderId="0" xfId="26" applyNumberFormat="1" applyFont="1" applyFill="1" applyAlignment="1" applyProtection="1">
      <alignment horizontal="center" vertical="center"/>
      <protection hidden="1"/>
    </xf>
    <xf numFmtId="167" fontId="2" fillId="13" borderId="0" xfId="9" applyNumberFormat="1" applyFont="1" applyFill="1" applyAlignment="1" applyProtection="1">
      <alignment vertical="center"/>
      <protection hidden="1"/>
    </xf>
    <xf numFmtId="44" fontId="26" fillId="4" borderId="82" xfId="26" applyFont="1" applyFill="1" applyBorder="1" applyAlignment="1" applyProtection="1">
      <alignment horizontal="center" vertical="center"/>
      <protection hidden="1"/>
    </xf>
    <xf numFmtId="44" fontId="14" fillId="4" borderId="83" xfId="26" applyFont="1" applyFill="1" applyBorder="1" applyAlignment="1" applyProtection="1">
      <alignment horizontal="center" vertical="center"/>
      <protection hidden="1"/>
    </xf>
    <xf numFmtId="0" fontId="45" fillId="11" borderId="84" xfId="0" applyFont="1" applyFill="1" applyBorder="1" applyAlignment="1">
      <alignment vertical="center"/>
    </xf>
    <xf numFmtId="0" fontId="45" fillId="11" borderId="72" xfId="0" applyFont="1" applyFill="1" applyBorder="1" applyAlignment="1">
      <alignment vertical="center"/>
    </xf>
    <xf numFmtId="0" fontId="45" fillId="11" borderId="84" xfId="0" applyFont="1" applyFill="1" applyBorder="1" applyAlignment="1">
      <alignment horizontal="center" vertical="center"/>
    </xf>
    <xf numFmtId="44" fontId="45" fillId="11" borderId="72" xfId="26" applyFont="1" applyFill="1" applyBorder="1" applyAlignment="1">
      <alignment horizontal="center" vertical="center"/>
    </xf>
    <xf numFmtId="44" fontId="45" fillId="11" borderId="85" xfId="26" applyFont="1" applyFill="1" applyBorder="1" applyAlignment="1">
      <alignment horizontal="center" vertical="center"/>
    </xf>
    <xf numFmtId="44" fontId="46" fillId="0" borderId="76" xfId="26" applyFont="1" applyBorder="1" applyAlignment="1" applyProtection="1">
      <alignment horizontal="center" vertical="center" wrapText="1"/>
      <protection hidden="1"/>
    </xf>
    <xf numFmtId="44" fontId="46" fillId="0" borderId="2" xfId="26" applyFont="1" applyBorder="1" applyAlignment="1" applyProtection="1">
      <alignment horizontal="center" vertical="center" wrapText="1"/>
      <protection hidden="1"/>
    </xf>
    <xf numFmtId="44" fontId="25" fillId="4" borderId="92" xfId="26" applyFont="1" applyFill="1" applyBorder="1" applyAlignment="1" applyProtection="1">
      <alignment horizontal="center" vertical="center"/>
    </xf>
    <xf numFmtId="0" fontId="6" fillId="2" borderId="37" xfId="4" applyFont="1" applyFill="1" applyBorder="1" applyAlignment="1">
      <alignment horizontal="left" vertical="center" wrapText="1"/>
    </xf>
    <xf numFmtId="0" fontId="6" fillId="2" borderId="36" xfId="4" applyFont="1" applyFill="1" applyBorder="1" applyAlignment="1">
      <alignment horizontal="left" vertical="center" wrapText="1"/>
    </xf>
    <xf numFmtId="0" fontId="3" fillId="2" borderId="60" xfId="4" applyFont="1" applyFill="1" applyBorder="1" applyAlignment="1">
      <alignment horizontal="center" vertical="center" wrapText="1"/>
    </xf>
    <xf numFmtId="0" fontId="3" fillId="2" borderId="59" xfId="4" applyFont="1" applyFill="1" applyBorder="1" applyAlignment="1">
      <alignment horizontal="center" vertical="center" wrapText="1"/>
    </xf>
    <xf numFmtId="0" fontId="3" fillId="2" borderId="51" xfId="4" applyFont="1" applyFill="1" applyBorder="1" applyAlignment="1">
      <alignment horizontal="center" vertical="center" wrapText="1"/>
    </xf>
    <xf numFmtId="0" fontId="6" fillId="0" borderId="55" xfId="4" applyFont="1" applyBorder="1" applyAlignment="1">
      <alignment horizontal="left" vertical="center" wrapText="1"/>
    </xf>
    <xf numFmtId="0" fontId="6" fillId="0" borderId="35" xfId="4" applyFont="1" applyBorder="1" applyAlignment="1">
      <alignment horizontal="left" vertical="center" wrapText="1"/>
    </xf>
    <xf numFmtId="0" fontId="6" fillId="0" borderId="37" xfId="4" applyFont="1" applyBorder="1" applyAlignment="1">
      <alignment horizontal="left" vertical="center" wrapText="1"/>
    </xf>
    <xf numFmtId="0" fontId="6" fillId="0" borderId="36" xfId="4" applyFont="1" applyBorder="1" applyAlignment="1">
      <alignment horizontal="left" vertical="center" wrapText="1"/>
    </xf>
    <xf numFmtId="0" fontId="3" fillId="2" borderId="1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6" fillId="13" borderId="37" xfId="4" applyFont="1" applyFill="1" applyBorder="1" applyAlignment="1">
      <alignment horizontal="left" vertical="center" wrapText="1"/>
    </xf>
    <xf numFmtId="0" fontId="6" fillId="13" borderId="36" xfId="4" applyFont="1" applyFill="1" applyBorder="1" applyAlignment="1">
      <alignment horizontal="left" vertical="center" wrapText="1"/>
    </xf>
    <xf numFmtId="0" fontId="3" fillId="2" borderId="23" xfId="4" applyFont="1" applyFill="1" applyBorder="1" applyAlignment="1">
      <alignment horizontal="center" vertical="center"/>
    </xf>
    <xf numFmtId="0" fontId="3" fillId="2" borderId="34" xfId="4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 wrapText="1"/>
    </xf>
    <xf numFmtId="0" fontId="3" fillId="2" borderId="53" xfId="4" applyFont="1" applyFill="1" applyBorder="1" applyAlignment="1">
      <alignment horizontal="center" vertical="center" wrapText="1"/>
    </xf>
    <xf numFmtId="0" fontId="3" fillId="2" borderId="54" xfId="4" applyFont="1" applyFill="1" applyBorder="1" applyAlignment="1">
      <alignment horizontal="center" vertical="center" wrapText="1"/>
    </xf>
    <xf numFmtId="0" fontId="3" fillId="2" borderId="29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45" fillId="4" borderId="79" xfId="9" applyFont="1" applyFill="1" applyBorder="1" applyAlignment="1" applyProtection="1">
      <alignment horizontal="center" vertical="center"/>
      <protection locked="0"/>
    </xf>
    <xf numFmtId="0" fontId="45" fillId="4" borderId="73" xfId="9" applyFont="1" applyFill="1" applyBorder="1" applyAlignment="1" applyProtection="1">
      <alignment horizontal="center" vertical="center"/>
      <protection locked="0"/>
    </xf>
    <xf numFmtId="0" fontId="45" fillId="13" borderId="73" xfId="9" applyFont="1" applyFill="1" applyBorder="1" applyAlignment="1" applyProtection="1">
      <alignment horizontal="center" vertical="center"/>
      <protection locked="0"/>
    </xf>
    <xf numFmtId="0" fontId="6" fillId="4" borderId="91" xfId="9" applyFont="1" applyFill="1" applyBorder="1" applyAlignment="1" applyProtection="1">
      <alignment horizontal="center" vertical="center"/>
      <protection hidden="1"/>
    </xf>
    <xf numFmtId="0" fontId="6" fillId="4" borderId="70" xfId="9" applyFont="1" applyFill="1" applyBorder="1" applyAlignment="1" applyProtection="1">
      <alignment horizontal="center" vertical="center"/>
      <protection hidden="1"/>
    </xf>
    <xf numFmtId="0" fontId="6" fillId="13" borderId="70" xfId="9" applyFont="1" applyFill="1" applyBorder="1" applyAlignment="1" applyProtection="1">
      <alignment horizontal="center" vertical="center"/>
      <protection hidden="1"/>
    </xf>
    <xf numFmtId="0" fontId="48" fillId="4" borderId="81" xfId="9" applyFont="1" applyFill="1" applyBorder="1" applyAlignment="1" applyProtection="1">
      <alignment horizontal="center" vertical="center"/>
      <protection hidden="1"/>
    </xf>
    <xf numFmtId="0" fontId="48" fillId="4" borderId="82" xfId="9" applyFont="1" applyFill="1" applyBorder="1" applyAlignment="1" applyProtection="1">
      <alignment horizontal="center" vertical="center"/>
      <protection hidden="1"/>
    </xf>
    <xf numFmtId="0" fontId="48" fillId="4" borderId="48" xfId="9" applyFont="1" applyFill="1" applyBorder="1" applyAlignment="1" applyProtection="1">
      <alignment horizontal="center" vertical="center"/>
      <protection hidden="1"/>
    </xf>
    <xf numFmtId="0" fontId="48" fillId="4" borderId="0" xfId="9" applyFont="1" applyFill="1" applyAlignment="1" applyProtection="1">
      <alignment horizontal="center" vertical="center"/>
      <protection hidden="1"/>
    </xf>
    <xf numFmtId="167" fontId="37" fillId="0" borderId="86" xfId="9" applyNumberFormat="1" applyFont="1" applyBorder="1" applyAlignment="1" applyProtection="1">
      <alignment horizontal="center" vertical="center" wrapText="1"/>
      <protection hidden="1"/>
    </xf>
    <xf numFmtId="167" fontId="37" fillId="0" borderId="51" xfId="9" applyNumberFormat="1" applyFont="1" applyBorder="1" applyAlignment="1" applyProtection="1">
      <alignment horizontal="center" vertical="center" wrapText="1"/>
      <protection hidden="1"/>
    </xf>
    <xf numFmtId="0" fontId="37" fillId="0" borderId="86" xfId="9" applyFont="1" applyBorder="1" applyAlignment="1" applyProtection="1">
      <alignment horizontal="center" vertical="center" wrapText="1"/>
      <protection hidden="1"/>
    </xf>
    <xf numFmtId="0" fontId="37" fillId="0" borderId="51" xfId="9" applyFont="1" applyBorder="1" applyAlignment="1" applyProtection="1">
      <alignment horizontal="center" vertical="center" wrapText="1"/>
      <protection hidden="1"/>
    </xf>
    <xf numFmtId="0" fontId="32" fillId="0" borderId="76" xfId="9" applyFont="1" applyBorder="1" applyAlignment="1" applyProtection="1">
      <alignment horizontal="center" vertical="center" wrapText="1"/>
      <protection hidden="1"/>
    </xf>
    <xf numFmtId="0" fontId="37" fillId="0" borderId="76" xfId="9" applyFont="1" applyBorder="1" applyAlignment="1" applyProtection="1">
      <alignment horizontal="center" vertical="center" wrapText="1"/>
      <protection hidden="1"/>
    </xf>
    <xf numFmtId="2" fontId="37" fillId="0" borderId="86" xfId="9" applyNumberFormat="1" applyFont="1" applyBorder="1" applyAlignment="1" applyProtection="1">
      <alignment horizontal="center" vertical="center" wrapText="1"/>
      <protection hidden="1"/>
    </xf>
    <xf numFmtId="2" fontId="37" fillId="0" borderId="51" xfId="9" applyNumberFormat="1" applyFont="1" applyBorder="1" applyAlignment="1" applyProtection="1">
      <alignment horizontal="center" vertical="center" wrapText="1"/>
      <protection hidden="1"/>
    </xf>
    <xf numFmtId="2" fontId="37" fillId="0" borderId="67" xfId="9" applyNumberFormat="1" applyFont="1" applyBorder="1" applyAlignment="1" applyProtection="1">
      <alignment horizontal="center" vertical="center" wrapText="1"/>
      <protection hidden="1"/>
    </xf>
    <xf numFmtId="2" fontId="37" fillId="0" borderId="2" xfId="9" applyNumberFormat="1" applyFont="1" applyBorder="1" applyAlignment="1" applyProtection="1">
      <alignment horizontal="center" vertical="center" wrapText="1"/>
      <protection hidden="1"/>
    </xf>
    <xf numFmtId="0" fontId="45" fillId="4" borderId="79" xfId="9" applyFont="1" applyFill="1" applyBorder="1" applyAlignment="1" applyProtection="1">
      <alignment horizontal="right" vertical="center"/>
      <protection locked="0"/>
    </xf>
    <xf numFmtId="0" fontId="45" fillId="4" borderId="73" xfId="9" applyFont="1" applyFill="1" applyBorder="1" applyAlignment="1" applyProtection="1">
      <alignment horizontal="right" vertical="center"/>
      <protection locked="0"/>
    </xf>
    <xf numFmtId="0" fontId="45" fillId="13" borderId="73" xfId="9" applyFont="1" applyFill="1" applyBorder="1" applyAlignment="1" applyProtection="1">
      <alignment horizontal="right" vertical="center"/>
      <protection locked="0"/>
    </xf>
    <xf numFmtId="0" fontId="6" fillId="4" borderId="34" xfId="9" applyFont="1" applyFill="1" applyBorder="1" applyAlignment="1" applyProtection="1">
      <alignment horizontal="right" vertical="center"/>
      <protection locked="0"/>
    </xf>
    <xf numFmtId="0" fontId="6" fillId="4" borderId="70" xfId="9" applyFont="1" applyFill="1" applyBorder="1" applyAlignment="1" applyProtection="1">
      <alignment horizontal="right" vertical="center"/>
      <protection locked="0"/>
    </xf>
    <xf numFmtId="167" fontId="37" fillId="0" borderId="47" xfId="9" applyNumberFormat="1" applyFont="1" applyBorder="1" applyAlignment="1" applyProtection="1">
      <alignment horizontal="center" vertical="center" wrapText="1"/>
      <protection hidden="1"/>
    </xf>
    <xf numFmtId="167" fontId="37" fillId="0" borderId="40" xfId="9" applyNumberFormat="1" applyFont="1" applyBorder="1" applyAlignment="1" applyProtection="1">
      <alignment horizontal="center" vertical="center" wrapText="1"/>
      <protection hidden="1"/>
    </xf>
    <xf numFmtId="0" fontId="37" fillId="0" borderId="47" xfId="9" applyFont="1" applyBorder="1" applyAlignment="1" applyProtection="1">
      <alignment horizontal="center" vertical="center" wrapText="1"/>
      <protection hidden="1"/>
    </xf>
    <xf numFmtId="0" fontId="32" fillId="0" borderId="42" xfId="9" applyFont="1" applyBorder="1" applyAlignment="1" applyProtection="1">
      <alignment horizontal="center" vertical="center" wrapText="1"/>
      <protection hidden="1"/>
    </xf>
    <xf numFmtId="0" fontId="37" fillId="0" borderId="42" xfId="9" applyFont="1" applyBorder="1" applyAlignment="1" applyProtection="1">
      <alignment horizontal="center" vertical="center" wrapText="1"/>
      <protection hidden="1"/>
    </xf>
    <xf numFmtId="2" fontId="37" fillId="0" borderId="90" xfId="9" applyNumberFormat="1" applyFont="1" applyBorder="1" applyAlignment="1" applyProtection="1">
      <alignment horizontal="center" vertical="center" wrapText="1"/>
      <protection hidden="1"/>
    </xf>
    <xf numFmtId="49" fontId="37" fillId="0" borderId="47" xfId="9" applyNumberFormat="1" applyFont="1" applyBorder="1" applyAlignment="1" applyProtection="1">
      <alignment horizontal="center" vertical="center" wrapText="1"/>
      <protection hidden="1"/>
    </xf>
    <xf numFmtId="49" fontId="37" fillId="0" borderId="40" xfId="9" applyNumberFormat="1" applyFont="1" applyBorder="1" applyAlignment="1" applyProtection="1">
      <alignment horizontal="center" vertical="center" wrapText="1"/>
      <protection hidden="1"/>
    </xf>
    <xf numFmtId="0" fontId="48" fillId="4" borderId="44" xfId="9" applyFont="1" applyFill="1" applyBorder="1" applyAlignment="1" applyProtection="1">
      <alignment horizontal="center" vertical="center"/>
      <protection hidden="1"/>
    </xf>
    <xf numFmtId="0" fontId="48" fillId="4" borderId="45" xfId="9" applyFont="1" applyFill="1" applyBorder="1" applyAlignment="1" applyProtection="1">
      <alignment horizontal="center" vertical="center"/>
      <protection hidden="1"/>
    </xf>
    <xf numFmtId="0" fontId="6" fillId="4" borderId="91" xfId="9" applyFont="1" applyFill="1" applyBorder="1" applyAlignment="1" applyProtection="1">
      <alignment horizontal="right" vertical="center"/>
      <protection locked="0"/>
    </xf>
    <xf numFmtId="0" fontId="6" fillId="13" borderId="70" xfId="9" applyFont="1" applyFill="1" applyBorder="1" applyAlignment="1" applyProtection="1">
      <alignment horizontal="right" vertical="center"/>
      <protection locked="0"/>
    </xf>
    <xf numFmtId="0" fontId="37" fillId="0" borderId="90" xfId="9" applyFont="1" applyBorder="1" applyAlignment="1" applyProtection="1">
      <alignment horizontal="center" vertical="center" wrapText="1"/>
      <protection hidden="1"/>
    </xf>
    <xf numFmtId="0" fontId="37" fillId="0" borderId="2" xfId="9" applyFont="1" applyBorder="1" applyAlignment="1" applyProtection="1">
      <alignment horizontal="center" vertical="center" wrapText="1"/>
      <protection hidden="1"/>
    </xf>
    <xf numFmtId="0" fontId="48" fillId="4" borderId="39" xfId="9" applyFont="1" applyFill="1" applyBorder="1" applyAlignment="1" applyProtection="1">
      <alignment horizontal="center" vertical="center"/>
      <protection hidden="1"/>
    </xf>
    <xf numFmtId="0" fontId="48" fillId="4" borderId="41" xfId="9" applyFont="1" applyFill="1" applyBorder="1" applyAlignment="1" applyProtection="1">
      <alignment horizontal="center" vertical="center"/>
      <protection hidden="1"/>
    </xf>
    <xf numFmtId="44" fontId="37" fillId="0" borderId="47" xfId="26" applyFont="1" applyBorder="1" applyAlignment="1" applyProtection="1">
      <alignment horizontal="center" vertical="center" wrapText="1"/>
      <protection hidden="1"/>
    </xf>
    <xf numFmtId="44" fontId="37" fillId="0" borderId="40" xfId="26" applyFont="1" applyBorder="1" applyAlignment="1" applyProtection="1">
      <alignment horizontal="center" vertical="center" wrapText="1"/>
      <protection hidden="1"/>
    </xf>
    <xf numFmtId="49" fontId="37" fillId="0" borderId="59" xfId="9" applyNumberFormat="1" applyFont="1" applyBorder="1" applyAlignment="1" applyProtection="1">
      <alignment horizontal="center" vertical="center" wrapText="1"/>
      <protection hidden="1"/>
    </xf>
    <xf numFmtId="49" fontId="37" fillId="0" borderId="51" xfId="9" applyNumberFormat="1" applyFont="1" applyBorder="1" applyAlignment="1" applyProtection="1">
      <alignment horizontal="center" vertical="center" wrapText="1"/>
      <protection hidden="1"/>
    </xf>
    <xf numFmtId="0" fontId="48" fillId="4" borderId="89" xfId="9" applyFont="1" applyFill="1" applyBorder="1" applyAlignment="1" applyProtection="1">
      <alignment horizontal="center" vertical="center"/>
      <protection hidden="1"/>
    </xf>
    <xf numFmtId="0" fontId="48" fillId="4" borderId="69" xfId="9" applyFont="1" applyFill="1" applyBorder="1" applyAlignment="1" applyProtection="1">
      <alignment horizontal="center" vertical="center"/>
      <protection hidden="1"/>
    </xf>
    <xf numFmtId="0" fontId="48" fillId="4" borderId="81" xfId="9" applyFont="1" applyFill="1" applyBorder="1" applyAlignment="1" applyProtection="1">
      <alignment horizontal="center" vertical="center" wrapText="1"/>
      <protection hidden="1"/>
    </xf>
    <xf numFmtId="0" fontId="48" fillId="4" borderId="82" xfId="9" applyFont="1" applyFill="1" applyBorder="1" applyAlignment="1" applyProtection="1">
      <alignment horizontal="center" vertical="center" wrapText="1"/>
      <protection hidden="1"/>
    </xf>
    <xf numFmtId="0" fontId="48" fillId="4" borderId="48" xfId="9" applyFont="1" applyFill="1" applyBorder="1" applyAlignment="1" applyProtection="1">
      <alignment horizontal="center" vertical="center" wrapText="1"/>
      <protection hidden="1"/>
    </xf>
    <xf numFmtId="0" fontId="48" fillId="4" borderId="0" xfId="9" applyFont="1" applyFill="1" applyAlignment="1" applyProtection="1">
      <alignment horizontal="center" vertical="center" wrapText="1"/>
      <protection hidden="1"/>
    </xf>
    <xf numFmtId="0" fontId="46" fillId="0" borderId="90" xfId="9" applyFont="1" applyBorder="1" applyAlignment="1" applyProtection="1">
      <alignment horizontal="center" vertical="center" wrapText="1"/>
      <protection hidden="1"/>
    </xf>
    <xf numFmtId="0" fontId="46" fillId="0" borderId="2" xfId="9" applyFont="1" applyBorder="1" applyAlignment="1" applyProtection="1">
      <alignment horizontal="center" vertical="center" wrapText="1"/>
      <protection hidden="1"/>
    </xf>
    <xf numFmtId="0" fontId="46" fillId="0" borderId="76" xfId="9" applyFont="1" applyBorder="1" applyAlignment="1" applyProtection="1">
      <alignment horizontal="center" vertical="center" wrapText="1"/>
      <protection hidden="1"/>
    </xf>
    <xf numFmtId="171" fontId="20" fillId="11" borderId="4" xfId="26" applyNumberFormat="1" applyFont="1" applyFill="1" applyBorder="1" applyAlignment="1" applyProtection="1">
      <alignment horizontal="center" vertical="center" wrapText="1"/>
      <protection hidden="1"/>
    </xf>
    <xf numFmtId="44" fontId="20" fillId="11" borderId="4" xfId="26" applyFont="1" applyFill="1" applyBorder="1" applyAlignment="1" applyProtection="1">
      <alignment horizontal="center" vertical="center"/>
    </xf>
    <xf numFmtId="44" fontId="20" fillId="17" borderId="4" xfId="26" applyFont="1" applyFill="1" applyBorder="1" applyAlignment="1" applyProtection="1">
      <alignment horizontal="center" vertical="center"/>
    </xf>
    <xf numFmtId="44" fontId="20" fillId="17" borderId="92" xfId="26" applyFont="1" applyFill="1" applyBorder="1" applyAlignment="1" applyProtection="1">
      <alignment horizontal="center" vertical="center"/>
      <protection locked="0"/>
    </xf>
    <xf numFmtId="44" fontId="20" fillId="17" borderId="68" xfId="26" applyFont="1" applyFill="1" applyBorder="1" applyAlignment="1" applyProtection="1">
      <alignment horizontal="center" vertical="center"/>
    </xf>
    <xf numFmtId="44" fontId="20" fillId="11" borderId="4" xfId="26" applyFont="1" applyFill="1" applyBorder="1" applyAlignment="1" applyProtection="1">
      <alignment horizontal="center" vertical="center" wrapText="1"/>
      <protection hidden="1"/>
    </xf>
    <xf numFmtId="44" fontId="20" fillId="17" borderId="4" xfId="26" applyFont="1" applyFill="1" applyBorder="1" applyAlignment="1" applyProtection="1">
      <alignment horizontal="center" vertical="center" wrapText="1"/>
      <protection hidden="1"/>
    </xf>
  </cellXfs>
  <cellStyles count="40">
    <cellStyle name="Cálculo 2 2 2 7 10" xfId="25" xr:uid="{86EEAD9C-174E-4CA6-97B7-E827FC956589}"/>
    <cellStyle name="Excel Built-in Normal" xfId="15" xr:uid="{6C95730A-DC3A-4E2C-8B45-699A9C10A7FE}"/>
    <cellStyle name="Hiperlink 2" xfId="27" xr:uid="{1C8CF6F3-66DF-42B1-98BC-DFEE5B30AC33}"/>
    <cellStyle name="Moeda" xfId="26" builtinId="4"/>
    <cellStyle name="Moeda 2" xfId="14" xr:uid="{C43E97F2-47DA-498F-91FE-13CB544F1FAA}"/>
    <cellStyle name="Moeda 3" xfId="18" xr:uid="{F6FE59E1-7E1E-40CF-BF42-02A4901BD205}"/>
    <cellStyle name="Moeda 4" xfId="24" xr:uid="{A9BBCB07-CF01-4032-89F1-D9DEA0CBB48A}"/>
    <cellStyle name="Moeda 5" xfId="30" xr:uid="{715DD194-364D-4DFA-9984-DACC53F7DA33}"/>
    <cellStyle name="Moeda 6" xfId="31" xr:uid="{FE087216-49A6-433F-8B8F-830A5F3AC5A6}"/>
    <cellStyle name="Moeda 7" xfId="36" xr:uid="{15340E51-1DB3-43BE-8423-B3609223C486}"/>
    <cellStyle name="Moeda 8" xfId="38" xr:uid="{AC00C971-0668-4D4C-9724-B7D07F667BEF}"/>
    <cellStyle name="Normal" xfId="0" builtinId="0"/>
    <cellStyle name="Normal 11 2 2" xfId="2" xr:uid="{6AC4989E-0051-418D-BE58-56D42677181B}"/>
    <cellStyle name="Normal 14 2" xfId="17" xr:uid="{48A2547C-9E6C-45BF-BFA8-305F7EBE65A2}"/>
    <cellStyle name="Normal 2" xfId="33" xr:uid="{7CAA499F-3A93-4D95-995C-46E4E1BB8C33}"/>
    <cellStyle name="Normal 2 2" xfId="9" xr:uid="{AB85941A-4541-4687-95B2-C8E6EC40DFFE}"/>
    <cellStyle name="Normal 2 2 2" xfId="4" xr:uid="{8C530908-4DE2-4E34-A4FD-6377E39C5B1C}"/>
    <cellStyle name="Normal 2 2 2 2" xfId="21" xr:uid="{F2CFEBF3-2F01-42D1-BF9B-C37433A6E1E3}"/>
    <cellStyle name="Normal 3" xfId="20" xr:uid="{66A99DCF-CDB8-4947-829C-007454E1B782}"/>
    <cellStyle name="Normal 30" xfId="5" xr:uid="{D10FD498-D1A2-40D1-9786-7E706FE115DB}"/>
    <cellStyle name="Normal 4" xfId="6" xr:uid="{46DBA438-3352-49C3-B43D-55DC31D5733B}"/>
    <cellStyle name="Normal 4 10" xfId="8" xr:uid="{135D0103-B2FC-42BD-91AF-C0B545365E79}"/>
    <cellStyle name="Normal 4 3 2" xfId="7" xr:uid="{EE008208-7280-412D-8249-37EA72234A15}"/>
    <cellStyle name="Normal 5" xfId="34" xr:uid="{02A8089F-98BE-4CB2-BD58-7684FB1DA545}"/>
    <cellStyle name="Normal 6" xfId="35" xr:uid="{DB477E0C-B6AF-4323-A751-526BF3B736AD}"/>
    <cellStyle name="Percentagem 2 2" xfId="10" xr:uid="{75B9126A-8183-418C-ADA5-DBF0783D4424}"/>
    <cellStyle name="Percentagem 3 2" xfId="13" xr:uid="{39EC3483-E66B-4A52-B378-BDF2FC4A392D}"/>
    <cellStyle name="Porcentagem" xfId="1" builtinId="5"/>
    <cellStyle name="Porcentagem 2" xfId="28" xr:uid="{C3FD15BB-14C4-4045-B437-4FE2D693FACE}"/>
    <cellStyle name="Porcentagem 3" xfId="22" xr:uid="{68FE9C94-BB92-43DB-93CA-8A8C4224B512}"/>
    <cellStyle name="Porcentagem 4" xfId="29" xr:uid="{535E6774-C9E8-46F0-B173-026083787E59}"/>
    <cellStyle name="Porcentagem 5" xfId="32" xr:uid="{F423D910-072F-4167-8B52-08260D860C4F}"/>
    <cellStyle name="Separador de milhares 2" xfId="11" xr:uid="{E2C447E4-F7C4-4678-B83A-9FF6154CFF1C}"/>
    <cellStyle name="Separador de milhares 2 11" xfId="16" xr:uid="{F1569B70-8F16-4F50-B959-4B91347C425F}"/>
    <cellStyle name="Separador de milhares 2 5 2" xfId="12" xr:uid="{221D36BC-EBDB-4DBE-AE1A-BA24D1E14E30}"/>
    <cellStyle name="Vírgula 10" xfId="3" xr:uid="{7F4A2ADD-44E6-4C87-BFAC-E9C42914FDB8}"/>
    <cellStyle name="Vírgula 2" xfId="19" xr:uid="{6BCF3CD8-14E0-49F5-B0AC-7593B59714F1}"/>
    <cellStyle name="Vírgula 3" xfId="23" xr:uid="{CC4661A2-C99E-4A23-9C4D-2702C273D08B}"/>
    <cellStyle name="Vírgula 4" xfId="37" xr:uid="{DF599993-03B2-4035-B8EF-E6CF99B163D4}"/>
    <cellStyle name="Vírgula 5" xfId="39" xr:uid="{47E284F3-D3D1-4943-A078-106D36A0C145}"/>
  </cellStyles>
  <dxfs count="295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3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C00000"/>
      </font>
      <fill>
        <patternFill patternType="gray125">
          <fgColor rgb="FFFF0000"/>
        </patternFill>
      </fill>
    </dxf>
    <dxf>
      <font>
        <color rgb="FF9C0006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FFFF66"/>
      <color rgb="FFFFFF99"/>
      <color rgb="FFFFCC00"/>
      <color rgb="FFFFCC66"/>
      <color rgb="FFFFCC99"/>
      <color rgb="FFF088E1"/>
      <color rgb="FFD925B2"/>
      <color rgb="FFF8DA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70961</xdr:colOff>
      <xdr:row>1</xdr:row>
      <xdr:rowOff>67629</xdr:rowOff>
    </xdr:from>
    <xdr:to>
      <xdr:col>8</xdr:col>
      <xdr:colOff>1239415</xdr:colOff>
      <xdr:row>5</xdr:row>
      <xdr:rowOff>224825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B23184-68E8-4C61-AEDD-4D614C410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8431" y="160974"/>
          <a:ext cx="2709599" cy="10925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183221</xdr:colOff>
      <xdr:row>1</xdr:row>
      <xdr:rowOff>59122</xdr:rowOff>
    </xdr:from>
    <xdr:to>
      <xdr:col>8</xdr:col>
      <xdr:colOff>1622210</xdr:colOff>
      <xdr:row>8</xdr:row>
      <xdr:rowOff>18062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283BA90-BBED-46F5-B072-01372CDA8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065" y="154372"/>
          <a:ext cx="2788682" cy="1042409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56</xdr:row>
      <xdr:rowOff>205264</xdr:rowOff>
    </xdr:from>
    <xdr:to>
      <xdr:col>4</xdr:col>
      <xdr:colOff>1657350</xdr:colOff>
      <xdr:row>57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5418A06B-0C0E-4AC4-9CEA-D5D70379A5CD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238328</xdr:colOff>
      <xdr:row>1</xdr:row>
      <xdr:rowOff>66132</xdr:rowOff>
    </xdr:from>
    <xdr:to>
      <xdr:col>8</xdr:col>
      <xdr:colOff>1579458</xdr:colOff>
      <xdr:row>8</xdr:row>
      <xdr:rowOff>56368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C3D303-5309-4FE8-BE21-91832C8D9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453" y="149476"/>
          <a:ext cx="2654627" cy="1077515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36</xdr:row>
      <xdr:rowOff>205264</xdr:rowOff>
    </xdr:from>
    <xdr:to>
      <xdr:col>4</xdr:col>
      <xdr:colOff>1657350</xdr:colOff>
      <xdr:row>37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1F3E4EB2-CDF6-4041-A93F-A7002296F9B4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206593</xdr:colOff>
      <xdr:row>1</xdr:row>
      <xdr:rowOff>35527</xdr:rowOff>
    </xdr:from>
    <xdr:to>
      <xdr:col>8</xdr:col>
      <xdr:colOff>1540103</xdr:colOff>
      <xdr:row>8</xdr:row>
      <xdr:rowOff>16074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E1CA9D-1BFD-4C28-8C5C-724BC58CE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4624" y="118871"/>
          <a:ext cx="2639387" cy="1046891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50</xdr:row>
      <xdr:rowOff>205264</xdr:rowOff>
    </xdr:from>
    <xdr:to>
      <xdr:col>4</xdr:col>
      <xdr:colOff>1657350</xdr:colOff>
      <xdr:row>51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54E46F60-5CDF-45E3-A557-946E1D721D02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222750</xdr:colOff>
      <xdr:row>1</xdr:row>
      <xdr:rowOff>81030</xdr:rowOff>
    </xdr:from>
    <xdr:to>
      <xdr:col>8</xdr:col>
      <xdr:colOff>1578166</xdr:colOff>
      <xdr:row>8</xdr:row>
      <xdr:rowOff>38065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31D6D6-B12A-426C-9530-BC99F5B20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8875" y="164374"/>
          <a:ext cx="2657484" cy="1040504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56</xdr:row>
      <xdr:rowOff>205264</xdr:rowOff>
    </xdr:from>
    <xdr:to>
      <xdr:col>4</xdr:col>
      <xdr:colOff>1657350</xdr:colOff>
      <xdr:row>57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23032A1D-3B22-4F39-9BE2-6645D9DACCD4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119267</xdr:colOff>
      <xdr:row>1</xdr:row>
      <xdr:rowOff>30412</xdr:rowOff>
    </xdr:from>
    <xdr:to>
      <xdr:col>8</xdr:col>
      <xdr:colOff>1464206</xdr:colOff>
      <xdr:row>8</xdr:row>
      <xdr:rowOff>22554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5446AB-C8E8-4328-BDAF-EE9DA6FAE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8267" y="113756"/>
          <a:ext cx="2650817" cy="1071801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36</xdr:row>
      <xdr:rowOff>205264</xdr:rowOff>
    </xdr:from>
    <xdr:to>
      <xdr:col>4</xdr:col>
      <xdr:colOff>1657350</xdr:colOff>
      <xdr:row>37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EB9C0F50-E6F3-4EF8-9F80-9657A461CC49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130968</xdr:colOff>
      <xdr:row>1</xdr:row>
      <xdr:rowOff>135062</xdr:rowOff>
    </xdr:from>
    <xdr:to>
      <xdr:col>8</xdr:col>
      <xdr:colOff>1465181</xdr:colOff>
      <xdr:row>8</xdr:row>
      <xdr:rowOff>94674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A1771C-7272-4E1B-BB1B-F1359C417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9437" y="313656"/>
          <a:ext cx="2706766" cy="1050701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50</xdr:row>
      <xdr:rowOff>205264</xdr:rowOff>
    </xdr:from>
    <xdr:to>
      <xdr:col>4</xdr:col>
      <xdr:colOff>1657350</xdr:colOff>
      <xdr:row>51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28E7546F-4E3A-4597-A6C6-E4C072F8EE4E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258469</xdr:colOff>
      <xdr:row>1</xdr:row>
      <xdr:rowOff>33405</xdr:rowOff>
    </xdr:from>
    <xdr:to>
      <xdr:col>8</xdr:col>
      <xdr:colOff>1583405</xdr:colOff>
      <xdr:row>8</xdr:row>
      <xdr:rowOff>1850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D786E9B-6F43-4889-BED5-9E4B472B2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8469" y="116749"/>
          <a:ext cx="2646054" cy="1046219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56</xdr:row>
      <xdr:rowOff>205264</xdr:rowOff>
    </xdr:from>
    <xdr:to>
      <xdr:col>4</xdr:col>
      <xdr:colOff>1657350</xdr:colOff>
      <xdr:row>57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1A7C8AA7-8EC6-4FCF-8C72-1790F69CCDB1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126547</xdr:colOff>
      <xdr:row>1</xdr:row>
      <xdr:rowOff>189139</xdr:rowOff>
    </xdr:from>
    <xdr:to>
      <xdr:col>7</xdr:col>
      <xdr:colOff>1120140</xdr:colOff>
      <xdr:row>5</xdr:row>
      <xdr:rowOff>208950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0E68B5F-3D7F-480F-BA6A-DD9114170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4027" y="280579"/>
          <a:ext cx="2388053" cy="976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970993</xdr:colOff>
      <xdr:row>2</xdr:row>
      <xdr:rowOff>48288</xdr:rowOff>
    </xdr:from>
    <xdr:to>
      <xdr:col>7</xdr:col>
      <xdr:colOff>793543</xdr:colOff>
      <xdr:row>7</xdr:row>
      <xdr:rowOff>135587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A03B55-DC50-442C-B6A9-2E7AC266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068" y="286413"/>
          <a:ext cx="2076166" cy="849299"/>
        </a:xfrm>
        <a:prstGeom prst="rect">
          <a:avLst/>
        </a:prstGeom>
      </xdr:spPr>
    </xdr:pic>
    <xdr:clientData/>
  </xdr:twoCellAnchor>
  <xdr:twoCellAnchor>
    <xdr:from>
      <xdr:col>3</xdr:col>
      <xdr:colOff>1325880</xdr:colOff>
      <xdr:row>36</xdr:row>
      <xdr:rowOff>205264</xdr:rowOff>
    </xdr:from>
    <xdr:to>
      <xdr:col>3</xdr:col>
      <xdr:colOff>1657350</xdr:colOff>
      <xdr:row>37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81948C7E-C768-4B76-B6FA-699CDB496D52}"/>
            </a:ext>
          </a:extLst>
        </xdr:cNvPr>
        <xdr:cNvSpPr/>
      </xdr:nvSpPr>
      <xdr:spPr>
        <a:xfrm>
          <a:off x="2964180" y="6446044"/>
          <a:ext cx="331470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789994</xdr:colOff>
      <xdr:row>1</xdr:row>
      <xdr:rowOff>121251</xdr:rowOff>
    </xdr:from>
    <xdr:to>
      <xdr:col>7</xdr:col>
      <xdr:colOff>1583442</xdr:colOff>
      <xdr:row>7</xdr:row>
      <xdr:rowOff>59850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9551AB-B0CD-49D2-A3D8-1D5996DC8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8432" y="216501"/>
          <a:ext cx="2146949" cy="878717"/>
        </a:xfrm>
        <a:prstGeom prst="rect">
          <a:avLst/>
        </a:prstGeom>
      </xdr:spPr>
    </xdr:pic>
    <xdr:clientData/>
  </xdr:twoCellAnchor>
  <xdr:twoCellAnchor>
    <xdr:from>
      <xdr:col>3</xdr:col>
      <xdr:colOff>1325880</xdr:colOff>
      <xdr:row>50</xdr:row>
      <xdr:rowOff>205264</xdr:rowOff>
    </xdr:from>
    <xdr:to>
      <xdr:col>3</xdr:col>
      <xdr:colOff>1657350</xdr:colOff>
      <xdr:row>51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563BF9F7-15B5-4E84-91EC-F119ED4E8F46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230845</xdr:colOff>
      <xdr:row>1</xdr:row>
      <xdr:rowOff>79126</xdr:rowOff>
    </xdr:from>
    <xdr:to>
      <xdr:col>7</xdr:col>
      <xdr:colOff>1508157</xdr:colOff>
      <xdr:row>8</xdr:row>
      <xdr:rowOff>19016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CEF679-8633-492A-A748-180CA6733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689" y="162470"/>
          <a:ext cx="2579379" cy="1036694"/>
        </a:xfrm>
        <a:prstGeom prst="rect">
          <a:avLst/>
        </a:prstGeom>
      </xdr:spPr>
    </xdr:pic>
    <xdr:clientData/>
  </xdr:twoCellAnchor>
  <xdr:twoCellAnchor>
    <xdr:from>
      <xdr:col>3</xdr:col>
      <xdr:colOff>1325880</xdr:colOff>
      <xdr:row>56</xdr:row>
      <xdr:rowOff>205264</xdr:rowOff>
    </xdr:from>
    <xdr:to>
      <xdr:col>3</xdr:col>
      <xdr:colOff>1657350</xdr:colOff>
      <xdr:row>57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E52C815C-1707-4AB4-BC23-B0A1FFE4E9A7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232284</xdr:colOff>
      <xdr:row>1</xdr:row>
      <xdr:rowOff>85471</xdr:rowOff>
    </xdr:from>
    <xdr:to>
      <xdr:col>8</xdr:col>
      <xdr:colOff>1521287</xdr:colOff>
      <xdr:row>8</xdr:row>
      <xdr:rowOff>57753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5C74FE-B40A-40FF-984A-3BDBF48AE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3719" y="184862"/>
          <a:ext cx="2639070" cy="1006366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36</xdr:row>
      <xdr:rowOff>205264</xdr:rowOff>
    </xdr:from>
    <xdr:to>
      <xdr:col>4</xdr:col>
      <xdr:colOff>1657350</xdr:colOff>
      <xdr:row>37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923FA66-E6FC-4B51-96F0-0EB59894CEAD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349469</xdr:colOff>
      <xdr:row>1</xdr:row>
      <xdr:rowOff>59339</xdr:rowOff>
    </xdr:from>
    <xdr:to>
      <xdr:col>7</xdr:col>
      <xdr:colOff>1616869</xdr:colOff>
      <xdr:row>8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79F8136-95DF-4210-B9BA-4ACE82FC0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7500" y="142683"/>
          <a:ext cx="2567562" cy="1025075"/>
        </a:xfrm>
        <a:prstGeom prst="rect">
          <a:avLst/>
        </a:prstGeom>
      </xdr:spPr>
    </xdr:pic>
    <xdr:clientData/>
  </xdr:twoCellAnchor>
  <xdr:twoCellAnchor>
    <xdr:from>
      <xdr:col>3</xdr:col>
      <xdr:colOff>1325880</xdr:colOff>
      <xdr:row>50</xdr:row>
      <xdr:rowOff>205264</xdr:rowOff>
    </xdr:from>
    <xdr:to>
      <xdr:col>3</xdr:col>
      <xdr:colOff>1657350</xdr:colOff>
      <xdr:row>51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187927FC-DCFD-464D-97CA-66403BF1E1C9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218941</xdr:colOff>
      <xdr:row>1</xdr:row>
      <xdr:rowOff>35309</xdr:rowOff>
    </xdr:from>
    <xdr:to>
      <xdr:col>8</xdr:col>
      <xdr:colOff>1583882</xdr:colOff>
      <xdr:row>7</xdr:row>
      <xdr:rowOff>135696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7069D43-50DD-40F9-A2BD-2CA432E78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066" y="118653"/>
          <a:ext cx="2684154" cy="1038599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56</xdr:row>
      <xdr:rowOff>205264</xdr:rowOff>
    </xdr:from>
    <xdr:to>
      <xdr:col>4</xdr:col>
      <xdr:colOff>1657350</xdr:colOff>
      <xdr:row>57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7DCE384-4E39-46D8-BF56-7C3B32AA03BA}"/>
            </a:ext>
          </a:extLst>
        </xdr:cNvPr>
        <xdr:cNvSpPr/>
      </xdr:nvSpPr>
      <xdr:spPr>
        <a:xfrm>
          <a:off x="3209925" y="8914924"/>
          <a:ext cx="32956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196728</xdr:colOff>
      <xdr:row>1</xdr:row>
      <xdr:rowOff>47164</xdr:rowOff>
    </xdr:from>
    <xdr:to>
      <xdr:col>8</xdr:col>
      <xdr:colOff>1502404</xdr:colOff>
      <xdr:row>8</xdr:row>
      <xdr:rowOff>54565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68D83-BB83-4446-A80A-42076F189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9989" y="146555"/>
          <a:ext cx="2663361" cy="1041485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36</xdr:row>
      <xdr:rowOff>205264</xdr:rowOff>
    </xdr:from>
    <xdr:to>
      <xdr:col>4</xdr:col>
      <xdr:colOff>1657350</xdr:colOff>
      <xdr:row>37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F2D87CA-4648-4C99-9378-C8E6F9CD40F2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194684</xdr:colOff>
      <xdr:row>1</xdr:row>
      <xdr:rowOff>59340</xdr:rowOff>
    </xdr:from>
    <xdr:to>
      <xdr:col>8</xdr:col>
      <xdr:colOff>1526287</xdr:colOff>
      <xdr:row>8</xdr:row>
      <xdr:rowOff>18476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D0A1154-0561-4E5C-8FBB-8D21E566E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715" y="249840"/>
          <a:ext cx="2641292" cy="1052130"/>
        </a:xfrm>
        <a:prstGeom prst="rect">
          <a:avLst/>
        </a:prstGeom>
      </xdr:spPr>
    </xdr:pic>
    <xdr:clientData/>
  </xdr:twoCellAnchor>
  <xdr:twoCellAnchor>
    <xdr:from>
      <xdr:col>4</xdr:col>
      <xdr:colOff>1325880</xdr:colOff>
      <xdr:row>50</xdr:row>
      <xdr:rowOff>205264</xdr:rowOff>
    </xdr:from>
    <xdr:to>
      <xdr:col>4</xdr:col>
      <xdr:colOff>1657350</xdr:colOff>
      <xdr:row>51</xdr:row>
      <xdr:rowOff>190024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9D0558A6-51C5-454B-BCFA-869B893FD722}"/>
            </a:ext>
          </a:extLst>
        </xdr:cNvPr>
        <xdr:cNvSpPr/>
      </xdr:nvSpPr>
      <xdr:spPr>
        <a:xfrm>
          <a:off x="2952750" y="6419374"/>
          <a:ext cx="329565" cy="228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lanilha%20Arq.&amp;%20Eng..xlsx" TargetMode="External"/><Relationship Id="rId1" Type="http://schemas.openxmlformats.org/officeDocument/2006/relationships/externalLinkPath" Target="file:///C:\Users\usuario\Desktop\Planilha%20Arq.&amp;%20En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DOS PROFISSIONAL"/>
      <sheetName val="DADOS PROJETOS"/>
      <sheetName val="PLANILHA_SINTÉTICA"/>
      <sheetName val="HONORÁRIOS"/>
      <sheetName val="CLIMATIZAÇÃO"/>
      <sheetName val="RESUMO"/>
      <sheetName val="FOLHA FECHAMENTO"/>
      <sheetName val="BDI"/>
      <sheetName val="INSUMOS"/>
      <sheetName val="CURVA ABC"/>
      <sheetName val="CRONOGRAMA"/>
      <sheetName val="COMPOSIÇÕES COMPLEMENTARES "/>
      <sheetName val="COTAÇÕES"/>
      <sheetName val="DECLARAÇÃO"/>
      <sheetName val="PROJETOS RECEBIDOS"/>
      <sheetName val="ENCARGOS SOCIAI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ED. ADMINISTRATIVAS</v>
          </cell>
        </row>
        <row r="4">
          <cell r="B4" t="str">
            <v>ED. EDUCACIONAIS</v>
          </cell>
        </row>
        <row r="5">
          <cell r="B5" t="str">
            <v>ED. MILITARES E DELEGACIAS DE POLÍCIA</v>
          </cell>
        </row>
        <row r="6">
          <cell r="B6" t="str">
            <v>ED. DE PENITENCIÁRIAS</v>
          </cell>
        </row>
        <row r="7">
          <cell r="B7" t="str">
            <v>ED. ESPORTIVAS (INCLUSIVE GINÁSIOS)</v>
          </cell>
        </row>
        <row r="8">
          <cell r="B8" t="str">
            <v>ED. HOSPITALARES E DE SAÚDE</v>
          </cell>
        </row>
        <row r="9">
          <cell r="B9" t="str">
            <v>ED. HISTÓRICAS OU DE INTERESSE DE PRESERVAÇÃO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B25BA-B60C-4515-9B03-68ECD14ABC85}">
  <sheetPr codeName="Planilha2">
    <pageSetUpPr fitToPage="1"/>
  </sheetPr>
  <dimension ref="A1:S75"/>
  <sheetViews>
    <sheetView showZeros="0" topLeftCell="B7" zoomScale="70" zoomScaleNormal="70" zoomScaleSheetLayoutView="80" workbookViewId="0">
      <selection activeCell="Q10" sqref="Q10"/>
    </sheetView>
  </sheetViews>
  <sheetFormatPr defaultColWidth="9.109375" defaultRowHeight="15" x14ac:dyDescent="0.25"/>
  <cols>
    <col min="1" max="1" width="4.6640625" style="36" customWidth="1"/>
    <col min="2" max="2" width="10.44140625" style="24" customWidth="1"/>
    <col min="3" max="3" width="11.109375" style="24" customWidth="1"/>
    <col min="4" max="4" width="65.109375" style="24" customWidth="1"/>
    <col min="5" max="5" width="18.6640625" style="24" customWidth="1"/>
    <col min="6" max="6" width="20.6640625" style="24" customWidth="1"/>
    <col min="7" max="7" width="18.6640625" style="24" customWidth="1"/>
    <col min="8" max="8" width="22.5546875" style="24" customWidth="1"/>
    <col min="9" max="9" width="21.6640625" style="24" customWidth="1"/>
    <col min="10" max="10" width="19.5546875" style="24" customWidth="1"/>
    <col min="11" max="11" width="25.33203125" style="24" customWidth="1"/>
    <col min="12" max="12" width="21.6640625" style="24" customWidth="1"/>
    <col min="13" max="13" width="15.44140625" style="24" customWidth="1"/>
    <col min="14" max="14" width="18.44140625" style="24" customWidth="1"/>
    <col min="15" max="19" width="15.44140625" style="24" customWidth="1"/>
    <col min="20" max="16384" width="9.109375" style="24"/>
  </cols>
  <sheetData>
    <row r="1" spans="1:14" s="2" customFormat="1" ht="7.2" customHeight="1" x14ac:dyDescent="0.3">
      <c r="B1" s="8"/>
      <c r="C1" s="8"/>
      <c r="D1" s="19"/>
      <c r="E1" s="3"/>
      <c r="F1" s="3"/>
      <c r="G1" s="3"/>
      <c r="H1" s="3"/>
      <c r="I1" s="7"/>
    </row>
    <row r="2" spans="1:14" s="1" customFormat="1" ht="19.95" customHeight="1" x14ac:dyDescent="0.3">
      <c r="B2" s="80"/>
      <c r="C2" s="81"/>
      <c r="D2" s="70"/>
      <c r="E2" s="83"/>
      <c r="F2" s="82"/>
      <c r="G2" s="83"/>
      <c r="H2" s="83"/>
      <c r="I2" s="84"/>
    </row>
    <row r="3" spans="1:14" s="2" customFormat="1" ht="18" customHeight="1" x14ac:dyDescent="0.3">
      <c r="B3" s="69"/>
      <c r="C3" s="68"/>
      <c r="F3" s="77"/>
      <c r="I3" s="5"/>
    </row>
    <row r="4" spans="1:14" s="2" customFormat="1" ht="18" customHeight="1" x14ac:dyDescent="0.3">
      <c r="B4" s="69"/>
      <c r="C4" s="68"/>
      <c r="E4" s="59"/>
      <c r="F4" s="77"/>
      <c r="G4" s="59"/>
      <c r="H4" s="59"/>
      <c r="I4" s="5"/>
    </row>
    <row r="5" spans="1:14" s="2" customFormat="1" ht="18" customHeight="1" x14ac:dyDescent="0.3">
      <c r="B5" s="69"/>
      <c r="C5" s="68"/>
      <c r="D5" s="22"/>
      <c r="E5" s="59"/>
      <c r="H5" s="59"/>
      <c r="I5" s="5"/>
    </row>
    <row r="6" spans="1:14" s="2" customFormat="1" ht="18" customHeight="1" x14ac:dyDescent="0.3">
      <c r="B6" s="69"/>
      <c r="C6" s="68"/>
      <c r="D6" s="22"/>
      <c r="E6" s="59"/>
      <c r="H6" s="59"/>
      <c r="I6" s="5"/>
    </row>
    <row r="7" spans="1:14" s="1" customFormat="1" ht="6" customHeight="1" x14ac:dyDescent="0.3">
      <c r="B7" s="85"/>
      <c r="C7" s="86"/>
      <c r="D7" s="87"/>
      <c r="E7" s="88"/>
      <c r="F7" s="88"/>
      <c r="G7" s="88"/>
      <c r="H7" s="88"/>
      <c r="I7" s="89"/>
    </row>
    <row r="8" spans="1:14" s="25" customFormat="1" ht="18" x14ac:dyDescent="0.3">
      <c r="A8" s="39"/>
      <c r="B8" s="56"/>
      <c r="C8" s="57"/>
      <c r="D8" s="57"/>
      <c r="E8" s="107"/>
      <c r="F8" s="57"/>
      <c r="G8" s="57"/>
      <c r="H8" s="107"/>
      <c r="I8" s="58"/>
    </row>
    <row r="9" spans="1:14" s="27" customFormat="1" ht="56.4" customHeight="1" x14ac:dyDescent="0.3">
      <c r="A9" s="40"/>
      <c r="B9" s="294" t="s">
        <v>5</v>
      </c>
      <c r="C9" s="299" t="s">
        <v>8</v>
      </c>
      <c r="D9" s="300"/>
      <c r="E9" s="288" t="s">
        <v>104</v>
      </c>
      <c r="F9" s="105" t="s">
        <v>117</v>
      </c>
      <c r="G9" s="303" t="s">
        <v>114</v>
      </c>
      <c r="H9" s="288" t="s">
        <v>118</v>
      </c>
      <c r="I9" s="294" t="s">
        <v>9</v>
      </c>
      <c r="K9" s="287" t="s">
        <v>119</v>
      </c>
      <c r="L9" s="288" t="s">
        <v>118</v>
      </c>
    </row>
    <row r="10" spans="1:14" s="27" customFormat="1" ht="28.2" customHeight="1" x14ac:dyDescent="0.3">
      <c r="A10" s="40"/>
      <c r="B10" s="298"/>
      <c r="C10" s="301"/>
      <c r="D10" s="302"/>
      <c r="E10" s="289"/>
      <c r="F10" s="131">
        <v>2</v>
      </c>
      <c r="G10" s="304"/>
      <c r="H10" s="289"/>
      <c r="I10" s="295"/>
      <c r="K10" s="287"/>
      <c r="L10" s="289"/>
    </row>
    <row r="11" spans="1:14" s="26" customFormat="1" ht="15.6" x14ac:dyDescent="0.3">
      <c r="A11" s="41"/>
      <c r="B11" s="28" t="s">
        <v>62</v>
      </c>
      <c r="C11" s="290" t="s">
        <v>111</v>
      </c>
      <c r="D11" s="291"/>
      <c r="E11" s="140" t="e">
        <f>VLOOKUP(B11,'LOTE (01)'!$D:$H,6,FALSE)</f>
        <v>#REF!</v>
      </c>
      <c r="F11" s="140" t="e">
        <f t="shared" ref="F11:F16" si="0">E11*$F$10</f>
        <v>#REF!</v>
      </c>
      <c r="G11" s="141">
        <v>1</v>
      </c>
      <c r="H11" s="142" t="e">
        <f t="shared" ref="H11:H16" si="1">F11*G11</f>
        <v>#REF!</v>
      </c>
      <c r="I11" s="143" t="e">
        <f>H11/$H$27</f>
        <v>#REF!</v>
      </c>
      <c r="K11" s="130">
        <v>375828.834653489</v>
      </c>
      <c r="L11" s="130">
        <v>751657.669306978</v>
      </c>
      <c r="N11" s="146" t="e">
        <f>H11-L11</f>
        <v>#REF!</v>
      </c>
    </row>
    <row r="12" spans="1:14" s="26" customFormat="1" ht="15.6" x14ac:dyDescent="0.3">
      <c r="A12" s="41"/>
      <c r="B12" s="29" t="s">
        <v>63</v>
      </c>
      <c r="C12" s="292" t="s">
        <v>112</v>
      </c>
      <c r="D12" s="293"/>
      <c r="E12" s="140" t="e">
        <f>VLOOKUP(B12,'LOTE (02)'!$D:$H,6,FALSE)</f>
        <v>#REF!</v>
      </c>
      <c r="F12" s="140" t="e">
        <f t="shared" si="0"/>
        <v>#REF!</v>
      </c>
      <c r="G12" s="144">
        <v>6</v>
      </c>
      <c r="H12" s="142" t="e">
        <f t="shared" si="1"/>
        <v>#REF!</v>
      </c>
      <c r="I12" s="145" t="e">
        <f>H12/$H$27</f>
        <v>#REF!</v>
      </c>
      <c r="K12" s="130">
        <v>398378.56473269843</v>
      </c>
      <c r="L12" s="130">
        <v>4780542.776792381</v>
      </c>
      <c r="N12" s="146" t="e">
        <f t="shared" ref="N12:N25" si="2">H12-L12</f>
        <v>#REF!</v>
      </c>
    </row>
    <row r="13" spans="1:14" s="26" customFormat="1" ht="15.6" x14ac:dyDescent="0.3">
      <c r="A13" s="41"/>
      <c r="B13" s="29" t="s">
        <v>64</v>
      </c>
      <c r="C13" s="292" t="s">
        <v>113</v>
      </c>
      <c r="D13" s="293"/>
      <c r="E13" s="140" t="e">
        <f>VLOOKUP(B13,'LOTE (03)'!$D:$H,6,FALSE)</f>
        <v>#REF!</v>
      </c>
      <c r="F13" s="140" t="e">
        <f t="shared" si="0"/>
        <v>#REF!</v>
      </c>
      <c r="G13" s="144">
        <v>6</v>
      </c>
      <c r="H13" s="142" t="e">
        <f t="shared" si="1"/>
        <v>#REF!</v>
      </c>
      <c r="I13" s="145" t="e">
        <f t="shared" ref="I13:I25" si="3">H13/$H$27</f>
        <v>#REF!</v>
      </c>
      <c r="K13" s="130">
        <v>422281.27861666033</v>
      </c>
      <c r="L13" s="130">
        <v>5067375.3433999242</v>
      </c>
      <c r="N13" s="146" t="e">
        <f t="shared" si="2"/>
        <v>#REF!</v>
      </c>
    </row>
    <row r="14" spans="1:14" s="26" customFormat="1" ht="15.6" x14ac:dyDescent="0.3">
      <c r="A14" s="41"/>
      <c r="B14" s="29" t="s">
        <v>65</v>
      </c>
      <c r="C14" s="285" t="s">
        <v>108</v>
      </c>
      <c r="D14" s="286"/>
      <c r="E14" s="60" t="e">
        <f>VLOOKUP(B14,'LOTE (04)'!$E:$I,6,FALSE)</f>
        <v>#REF!</v>
      </c>
      <c r="F14" s="60" t="e">
        <f t="shared" si="0"/>
        <v>#REF!</v>
      </c>
      <c r="G14" s="111">
        <v>1</v>
      </c>
      <c r="H14" s="108" t="e">
        <f t="shared" si="1"/>
        <v>#REF!</v>
      </c>
      <c r="I14" s="106" t="e">
        <f t="shared" si="3"/>
        <v>#REF!</v>
      </c>
      <c r="K14" s="130">
        <v>422281.27861666027</v>
      </c>
      <c r="L14" s="130">
        <v>844562.55723332055</v>
      </c>
      <c r="N14" s="146" t="e">
        <f t="shared" si="2"/>
        <v>#REF!</v>
      </c>
    </row>
    <row r="15" spans="1:14" s="26" customFormat="1" ht="15.6" x14ac:dyDescent="0.3">
      <c r="A15" s="41"/>
      <c r="B15" s="29" t="s">
        <v>66</v>
      </c>
      <c r="C15" s="285" t="s">
        <v>109</v>
      </c>
      <c r="D15" s="286"/>
      <c r="E15" s="60" t="e">
        <f>VLOOKUP(B15,'LOTE (05)'!$D:$H,6,FALSE)</f>
        <v>#REF!</v>
      </c>
      <c r="F15" s="60" t="e">
        <f t="shared" si="0"/>
        <v>#REF!</v>
      </c>
      <c r="G15" s="111">
        <v>3</v>
      </c>
      <c r="H15" s="108" t="e">
        <f t="shared" si="1"/>
        <v>#REF!</v>
      </c>
      <c r="I15" s="106" t="e">
        <f t="shared" si="3"/>
        <v>#REF!</v>
      </c>
      <c r="K15" s="130">
        <v>474475.24465367966</v>
      </c>
      <c r="L15" s="130">
        <v>2846851.467922078</v>
      </c>
      <c r="N15" s="146" t="e">
        <f t="shared" si="2"/>
        <v>#REF!</v>
      </c>
    </row>
    <row r="16" spans="1:14" s="26" customFormat="1" ht="15.6" x14ac:dyDescent="0.3">
      <c r="A16" s="41"/>
      <c r="B16" s="29" t="s">
        <v>67</v>
      </c>
      <c r="C16" s="285" t="s">
        <v>110</v>
      </c>
      <c r="D16" s="286"/>
      <c r="E16" s="60" t="e">
        <f>VLOOKUP(B16,'LOTE (06)'!$E:$I,6,FALSE)</f>
        <v>#REF!</v>
      </c>
      <c r="F16" s="60" t="e">
        <f t="shared" si="0"/>
        <v>#REF!</v>
      </c>
      <c r="G16" s="111">
        <v>3</v>
      </c>
      <c r="H16" s="108" t="e">
        <f t="shared" si="1"/>
        <v>#REF!</v>
      </c>
      <c r="I16" s="106" t="e">
        <f t="shared" si="3"/>
        <v>#REF!</v>
      </c>
      <c r="K16" s="130">
        <v>502943.75933290046</v>
      </c>
      <c r="L16" s="130">
        <v>3017662.5559974029</v>
      </c>
      <c r="N16" s="146" t="e">
        <f t="shared" si="2"/>
        <v>#REF!</v>
      </c>
    </row>
    <row r="17" spans="1:19" s="26" customFormat="1" ht="15.6" x14ac:dyDescent="0.3">
      <c r="A17" s="41"/>
      <c r="B17" s="29" t="s">
        <v>68</v>
      </c>
      <c r="C17" s="296" t="s">
        <v>98</v>
      </c>
      <c r="D17" s="297"/>
      <c r="E17" s="147" t="e">
        <f>VLOOKUP(B17,'LOTE (07)'!$E:$I,6,FALSE)</f>
        <v>#REF!</v>
      </c>
      <c r="F17" s="147" t="e">
        <f>E17*$F$10</f>
        <v>#REF!</v>
      </c>
      <c r="G17" s="148">
        <v>1</v>
      </c>
      <c r="H17" s="149" t="e">
        <f>F17*G17</f>
        <v>#REF!</v>
      </c>
      <c r="I17" s="150" t="e">
        <f t="shared" si="3"/>
        <v>#REF!</v>
      </c>
      <c r="K17" s="130">
        <v>502943.7593329004</v>
      </c>
      <c r="L17" s="130">
        <v>1005887.5186658008</v>
      </c>
      <c r="N17" s="146" t="e">
        <f t="shared" si="2"/>
        <v>#REF!</v>
      </c>
    </row>
    <row r="18" spans="1:19" s="26" customFormat="1" ht="15.6" x14ac:dyDescent="0.3">
      <c r="A18" s="41"/>
      <c r="B18" s="29" t="s">
        <v>69</v>
      </c>
      <c r="C18" s="296" t="s">
        <v>97</v>
      </c>
      <c r="D18" s="297"/>
      <c r="E18" s="147" t="e">
        <f>VLOOKUP(B18,'LOTE (08)'!$E:$I,6,FALSE)</f>
        <v>#REF!</v>
      </c>
      <c r="F18" s="147" t="e">
        <f>E18*$F$10</f>
        <v>#REF!</v>
      </c>
      <c r="G18" s="148">
        <v>11</v>
      </c>
      <c r="H18" s="149" t="e">
        <f t="shared" ref="H18:H25" si="4">F18*G18</f>
        <v>#REF!</v>
      </c>
      <c r="I18" s="150" t="e">
        <f t="shared" si="3"/>
        <v>#REF!</v>
      </c>
      <c r="K18" s="130">
        <v>565107.60798644694</v>
      </c>
      <c r="L18" s="130">
        <v>12432367.375701834</v>
      </c>
      <c r="N18" s="146" t="e">
        <f t="shared" si="2"/>
        <v>#REF!</v>
      </c>
    </row>
    <row r="19" spans="1:19" s="26" customFormat="1" ht="15.6" x14ac:dyDescent="0.3">
      <c r="A19" s="41"/>
      <c r="B19" s="29" t="s">
        <v>70</v>
      </c>
      <c r="C19" s="296" t="s">
        <v>99</v>
      </c>
      <c r="D19" s="297"/>
      <c r="E19" s="147" t="e">
        <f>VLOOKUP(B19,'LOTE (09)'!$E:$I,6,FALSE)</f>
        <v>#REF!</v>
      </c>
      <c r="F19" s="147" t="e">
        <f t="shared" ref="F19:F25" si="5">E19*$F$10</f>
        <v>#REF!</v>
      </c>
      <c r="G19" s="148">
        <v>13</v>
      </c>
      <c r="H19" s="149" t="e">
        <f t="shared" si="4"/>
        <v>#REF!</v>
      </c>
      <c r="I19" s="150" t="e">
        <f t="shared" si="3"/>
        <v>#REF!</v>
      </c>
      <c r="K19" s="130">
        <v>599014.06446563383</v>
      </c>
      <c r="L19" s="130">
        <v>15574365.676106481</v>
      </c>
      <c r="N19" s="146" t="e">
        <f t="shared" si="2"/>
        <v>#REF!</v>
      </c>
    </row>
    <row r="20" spans="1:19" s="26" customFormat="1" ht="15.6" x14ac:dyDescent="0.3">
      <c r="A20" s="41"/>
      <c r="B20" s="29" t="s">
        <v>71</v>
      </c>
      <c r="C20" s="285" t="s">
        <v>100</v>
      </c>
      <c r="D20" s="286"/>
      <c r="E20" s="60" t="e">
        <f>VLOOKUP(B20,'LOTE (10)'!$E:$I,6,FALSE)</f>
        <v>#REF!</v>
      </c>
      <c r="F20" s="60" t="e">
        <f t="shared" si="5"/>
        <v>#REF!</v>
      </c>
      <c r="G20" s="111">
        <v>1</v>
      </c>
      <c r="H20" s="108" t="e">
        <f t="shared" si="4"/>
        <v>#REF!</v>
      </c>
      <c r="I20" s="106" t="e">
        <f t="shared" si="3"/>
        <v>#REF!</v>
      </c>
      <c r="K20" s="130">
        <v>599014.06446563383</v>
      </c>
      <c r="L20" s="130">
        <v>1198028.1289312677</v>
      </c>
      <c r="N20" s="146" t="e">
        <f t="shared" si="2"/>
        <v>#REF!</v>
      </c>
    </row>
    <row r="21" spans="1:19" s="26" customFormat="1" ht="15.6" x14ac:dyDescent="0.3">
      <c r="A21" s="41"/>
      <c r="B21" s="29" t="s">
        <v>72</v>
      </c>
      <c r="C21" s="285" t="s">
        <v>101</v>
      </c>
      <c r="D21" s="286"/>
      <c r="E21" s="60" t="e">
        <f>VLOOKUP(B21,'LOTE (11)'!$E:$I,6,FALSE)</f>
        <v>#REF!</v>
      </c>
      <c r="F21" s="60" t="e">
        <f t="shared" si="5"/>
        <v>#REF!</v>
      </c>
      <c r="G21" s="111">
        <v>5</v>
      </c>
      <c r="H21" s="108" t="e">
        <f t="shared" si="4"/>
        <v>#REF!</v>
      </c>
      <c r="I21" s="106" t="e">
        <f t="shared" si="3"/>
        <v>#REF!</v>
      </c>
      <c r="K21" s="130">
        <v>673052.20283358614</v>
      </c>
      <c r="L21" s="130">
        <v>6730522.0283358609</v>
      </c>
      <c r="N21" s="146" t="e">
        <f t="shared" si="2"/>
        <v>#REF!</v>
      </c>
    </row>
    <row r="22" spans="1:19" s="26" customFormat="1" ht="15.6" x14ac:dyDescent="0.3">
      <c r="A22" s="41"/>
      <c r="B22" s="29" t="s">
        <v>73</v>
      </c>
      <c r="C22" s="285" t="s">
        <v>102</v>
      </c>
      <c r="D22" s="286"/>
      <c r="E22" s="60" t="e">
        <f>VLOOKUP(B22,'LOTE (12)'!$E:$I,6,FALSE)</f>
        <v>#REF!</v>
      </c>
      <c r="F22" s="60" t="e">
        <f t="shared" si="5"/>
        <v>#REF!</v>
      </c>
      <c r="G22" s="111">
        <v>6</v>
      </c>
      <c r="H22" s="108" t="e">
        <f t="shared" si="4"/>
        <v>#REF!</v>
      </c>
      <c r="I22" s="106" t="e">
        <f t="shared" si="3"/>
        <v>#REF!</v>
      </c>
      <c r="K22" s="130">
        <v>713435.33500360127</v>
      </c>
      <c r="L22" s="130">
        <v>8561224.0200432148</v>
      </c>
      <c r="N22" s="146" t="e">
        <f t="shared" si="2"/>
        <v>#REF!</v>
      </c>
    </row>
    <row r="23" spans="1:19" s="26" customFormat="1" ht="15.6" x14ac:dyDescent="0.3">
      <c r="A23" s="41"/>
      <c r="B23" s="29" t="s">
        <v>74</v>
      </c>
      <c r="C23" s="285" t="s">
        <v>105</v>
      </c>
      <c r="D23" s="286"/>
      <c r="E23" s="60" t="e">
        <f>VLOOKUP(B23,'LOTE (13)'!$E:$I,6,FALSE)</f>
        <v>#REF!</v>
      </c>
      <c r="F23" s="60" t="e">
        <f t="shared" si="5"/>
        <v>#REF!</v>
      </c>
      <c r="G23" s="111">
        <v>1</v>
      </c>
      <c r="H23" s="108" t="e">
        <f t="shared" si="4"/>
        <v>#REF!</v>
      </c>
      <c r="I23" s="106" t="e">
        <f t="shared" si="3"/>
        <v>#REF!</v>
      </c>
      <c r="K23" s="130">
        <v>713435.33500360139</v>
      </c>
      <c r="L23" s="130">
        <v>1426870.6700072028</v>
      </c>
      <c r="N23" s="146" t="e">
        <f t="shared" si="2"/>
        <v>#REF!</v>
      </c>
    </row>
    <row r="24" spans="1:19" s="26" customFormat="1" ht="15.6" x14ac:dyDescent="0.3">
      <c r="A24" s="41"/>
      <c r="B24" s="29" t="s">
        <v>75</v>
      </c>
      <c r="C24" s="285" t="s">
        <v>106</v>
      </c>
      <c r="D24" s="286"/>
      <c r="E24" s="60" t="e">
        <f>VLOOKUP(B24,'LOTE (14)'!$E:$I,6,FALSE)</f>
        <v>#REF!</v>
      </c>
      <c r="F24" s="60" t="e">
        <f t="shared" si="5"/>
        <v>#REF!</v>
      </c>
      <c r="G24" s="111">
        <v>5</v>
      </c>
      <c r="H24" s="108" t="e">
        <f t="shared" si="4"/>
        <v>#REF!</v>
      </c>
      <c r="I24" s="106" t="e">
        <f t="shared" si="3"/>
        <v>#REF!</v>
      </c>
      <c r="K24" s="130">
        <v>801615.94241004647</v>
      </c>
      <c r="L24" s="130">
        <v>8016159.4241004651</v>
      </c>
      <c r="N24" s="146" t="e">
        <f t="shared" si="2"/>
        <v>#REF!</v>
      </c>
    </row>
    <row r="25" spans="1:19" s="26" customFormat="1" ht="15.6" x14ac:dyDescent="0.3">
      <c r="A25" s="41"/>
      <c r="B25" s="29" t="s">
        <v>76</v>
      </c>
      <c r="C25" s="285" t="s">
        <v>107</v>
      </c>
      <c r="D25" s="286"/>
      <c r="E25" s="60" t="e">
        <f>VLOOKUP(B25,'LOTE (15)'!$E:$I,6,FALSE)</f>
        <v>#REF!</v>
      </c>
      <c r="F25" s="60" t="e">
        <f t="shared" si="5"/>
        <v>#REF!</v>
      </c>
      <c r="G25" s="111">
        <v>6</v>
      </c>
      <c r="H25" s="108" t="e">
        <f t="shared" si="4"/>
        <v>#REF!</v>
      </c>
      <c r="I25" s="106" t="e">
        <f t="shared" si="3"/>
        <v>#REF!</v>
      </c>
      <c r="K25" s="130">
        <v>849712.89895464934</v>
      </c>
      <c r="L25" s="130">
        <v>10196554.787455792</v>
      </c>
      <c r="N25" s="146" t="e">
        <f t="shared" si="2"/>
        <v>#REF!</v>
      </c>
    </row>
    <row r="26" spans="1:19" s="36" customFormat="1" ht="15.6" x14ac:dyDescent="0.3">
      <c r="A26" s="42"/>
      <c r="B26" s="48"/>
      <c r="C26" s="48"/>
      <c r="D26" s="48"/>
      <c r="E26" s="109"/>
      <c r="F26" s="46"/>
      <c r="G26" s="46"/>
      <c r="H26" s="109"/>
      <c r="I26" s="46"/>
      <c r="L26" s="26"/>
    </row>
    <row r="27" spans="1:19" s="38" customFormat="1" ht="15.6" x14ac:dyDescent="0.3">
      <c r="A27" s="43"/>
      <c r="B27" s="30" t="s">
        <v>10</v>
      </c>
      <c r="C27" s="31"/>
      <c r="D27" s="31"/>
      <c r="E27" s="110"/>
      <c r="F27" s="50"/>
      <c r="G27" s="115">
        <f>SUM(G11:G26)</f>
        <v>69</v>
      </c>
      <c r="H27" s="50" t="e">
        <f>SUM(H11:H26)</f>
        <v>#REF!</v>
      </c>
      <c r="I27" s="51" t="e">
        <f>SUM(I11:I26)</f>
        <v>#REF!</v>
      </c>
      <c r="L27" s="139">
        <v>82450632</v>
      </c>
    </row>
    <row r="28" spans="1:19" s="37" customFormat="1" ht="15.6" hidden="1" x14ac:dyDescent="0.3">
      <c r="A28" s="44"/>
      <c r="B28" s="32" t="s">
        <v>11</v>
      </c>
      <c r="C28" s="33"/>
      <c r="D28" s="33"/>
      <c r="E28" s="34"/>
      <c r="F28" s="101"/>
      <c r="G28" s="34"/>
      <c r="H28" s="34"/>
      <c r="I28" s="35" t="s">
        <v>12</v>
      </c>
    </row>
    <row r="29" spans="1:19" s="36" customFormat="1" ht="15.6" x14ac:dyDescent="0.3">
      <c r="A29" s="42"/>
      <c r="B29" s="47"/>
      <c r="C29" s="47"/>
      <c r="D29" s="47"/>
      <c r="E29" s="47"/>
      <c r="F29" s="47"/>
      <c r="G29" s="47"/>
      <c r="H29" s="47"/>
      <c r="I29" s="47"/>
    </row>
    <row r="30" spans="1:19" s="36" customFormat="1" ht="15.6" x14ac:dyDescent="0.3">
      <c r="A30" s="42"/>
      <c r="B30" s="49"/>
      <c r="C30" s="49"/>
      <c r="D30" s="49"/>
      <c r="E30" s="49"/>
      <c r="F30" s="49"/>
      <c r="G30" s="49"/>
      <c r="H30" s="49"/>
      <c r="I30" s="49"/>
    </row>
    <row r="31" spans="1:19" s="36" customFormat="1" ht="15.6" x14ac:dyDescent="0.3">
      <c r="A31" s="42"/>
    </row>
    <row r="32" spans="1:19" s="36" customFormat="1" x14ac:dyDescent="0.25">
      <c r="D32" s="45"/>
      <c r="G32" s="154"/>
      <c r="J32" s="154"/>
      <c r="M32" s="154"/>
      <c r="P32" s="154"/>
      <c r="S32" s="154"/>
    </row>
    <row r="33" spans="4:19" s="36" customFormat="1" ht="15.6" x14ac:dyDescent="0.3">
      <c r="D33" s="45"/>
      <c r="E33" s="135" t="s">
        <v>62</v>
      </c>
      <c r="F33" s="135" t="s">
        <v>63</v>
      </c>
      <c r="G33" s="135" t="s">
        <v>64</v>
      </c>
      <c r="H33" s="135" t="s">
        <v>65</v>
      </c>
      <c r="I33" s="135" t="s">
        <v>66</v>
      </c>
      <c r="J33" s="135" t="s">
        <v>67</v>
      </c>
      <c r="K33" s="135" t="s">
        <v>68</v>
      </c>
      <c r="L33" s="135" t="s">
        <v>69</v>
      </c>
      <c r="M33" s="135" t="s">
        <v>70</v>
      </c>
      <c r="N33" s="135" t="s">
        <v>71</v>
      </c>
      <c r="O33" s="135" t="s">
        <v>72</v>
      </c>
      <c r="P33" s="135" t="s">
        <v>73</v>
      </c>
      <c r="Q33" s="135" t="s">
        <v>74</v>
      </c>
      <c r="R33" s="135" t="s">
        <v>75</v>
      </c>
      <c r="S33" s="135" t="s">
        <v>76</v>
      </c>
    </row>
    <row r="34" spans="4:19" s="36" customFormat="1" x14ac:dyDescent="0.25">
      <c r="D34" s="132" t="s">
        <v>50</v>
      </c>
      <c r="E34" s="136">
        <f t="shared" ref="E34:G35" si="6">K34*0.68</f>
        <v>476.00000000000006</v>
      </c>
      <c r="F34" s="136">
        <f t="shared" si="6"/>
        <v>476.00000000000006</v>
      </c>
      <c r="G34" s="136">
        <f t="shared" si="6"/>
        <v>476.00000000000006</v>
      </c>
      <c r="H34" s="136">
        <f>K34*0.84</f>
        <v>588</v>
      </c>
      <c r="I34" s="136">
        <f>L34*0.84</f>
        <v>588</v>
      </c>
      <c r="J34" s="136">
        <f>M34*0.84</f>
        <v>588</v>
      </c>
      <c r="K34" s="151">
        <v>700</v>
      </c>
      <c r="L34" s="151">
        <v>700</v>
      </c>
      <c r="M34" s="151">
        <v>700</v>
      </c>
      <c r="N34" s="136">
        <f>K34*1.16</f>
        <v>812</v>
      </c>
      <c r="O34" s="136">
        <f>L34*1.16</f>
        <v>812</v>
      </c>
      <c r="P34" s="136">
        <f>M34*1.5</f>
        <v>1050</v>
      </c>
      <c r="Q34" s="136">
        <f>K34*1.32</f>
        <v>924</v>
      </c>
      <c r="R34" s="136">
        <f>L34*1.32</f>
        <v>924</v>
      </c>
      <c r="S34" s="136">
        <f>M34*2</f>
        <v>1400</v>
      </c>
    </row>
    <row r="35" spans="4:19" s="36" customFormat="1" x14ac:dyDescent="0.25">
      <c r="D35" s="133" t="s">
        <v>18</v>
      </c>
      <c r="E35" s="137">
        <f t="shared" si="6"/>
        <v>4760</v>
      </c>
      <c r="F35" s="137">
        <f t="shared" si="6"/>
        <v>4760</v>
      </c>
      <c r="G35" s="137">
        <f t="shared" si="6"/>
        <v>4760</v>
      </c>
      <c r="H35" s="137">
        <f t="shared" ref="H35:J38" si="7">K35*0.84</f>
        <v>5880</v>
      </c>
      <c r="I35" s="137">
        <f t="shared" si="7"/>
        <v>5880</v>
      </c>
      <c r="J35" s="137">
        <f t="shared" si="7"/>
        <v>5880</v>
      </c>
      <c r="K35" s="152">
        <v>7000</v>
      </c>
      <c r="L35" s="152">
        <v>7000</v>
      </c>
      <c r="M35" s="152">
        <v>7000</v>
      </c>
      <c r="N35" s="136">
        <f t="shared" ref="N35:O38" si="8">K35*1.16</f>
        <v>8119.9999999999991</v>
      </c>
      <c r="O35" s="136">
        <f t="shared" si="8"/>
        <v>8119.9999999999991</v>
      </c>
      <c r="P35" s="136">
        <f t="shared" ref="P35:P38" si="9">M35*1.5</f>
        <v>10500</v>
      </c>
      <c r="Q35" s="136">
        <f t="shared" ref="Q35:R38" si="10">K35*1.32</f>
        <v>9240</v>
      </c>
      <c r="R35" s="136">
        <f t="shared" si="10"/>
        <v>9240</v>
      </c>
      <c r="S35" s="136">
        <f>M35*2</f>
        <v>14000</v>
      </c>
    </row>
    <row r="36" spans="4:19" s="36" customFormat="1" ht="23.4" customHeight="1" x14ac:dyDescent="0.25">
      <c r="D36" s="133" t="s">
        <v>78</v>
      </c>
      <c r="E36" s="137">
        <f t="shared" ref="E36:G38" si="11">K36*0.68</f>
        <v>1020.0000000000001</v>
      </c>
      <c r="F36" s="137">
        <f t="shared" si="11"/>
        <v>1020.0000000000001</v>
      </c>
      <c r="G36" s="137">
        <f t="shared" si="11"/>
        <v>1020.0000000000001</v>
      </c>
      <c r="H36" s="137">
        <f t="shared" si="7"/>
        <v>1260</v>
      </c>
      <c r="I36" s="137">
        <f t="shared" si="7"/>
        <v>1260</v>
      </c>
      <c r="J36" s="137">
        <f t="shared" si="7"/>
        <v>1260</v>
      </c>
      <c r="K36" s="152">
        <v>1500</v>
      </c>
      <c r="L36" s="152">
        <v>1500</v>
      </c>
      <c r="M36" s="152">
        <v>1500</v>
      </c>
      <c r="N36" s="136">
        <f t="shared" si="8"/>
        <v>1739.9999999999998</v>
      </c>
      <c r="O36" s="136">
        <f t="shared" si="8"/>
        <v>1739.9999999999998</v>
      </c>
      <c r="P36" s="136">
        <f t="shared" si="9"/>
        <v>2250</v>
      </c>
      <c r="Q36" s="136">
        <f t="shared" si="10"/>
        <v>1980</v>
      </c>
      <c r="R36" s="136">
        <f t="shared" si="10"/>
        <v>1980</v>
      </c>
      <c r="S36" s="136">
        <f>M36*2</f>
        <v>3000</v>
      </c>
    </row>
    <row r="37" spans="4:19" s="36" customFormat="1" ht="23.4" customHeight="1" x14ac:dyDescent="0.25">
      <c r="D37" s="133" t="s">
        <v>77</v>
      </c>
      <c r="E37" s="137">
        <f t="shared" si="11"/>
        <v>680</v>
      </c>
      <c r="F37" s="137">
        <f t="shared" si="11"/>
        <v>680</v>
      </c>
      <c r="G37" s="137">
        <f t="shared" si="11"/>
        <v>680</v>
      </c>
      <c r="H37" s="137">
        <f t="shared" si="7"/>
        <v>840</v>
      </c>
      <c r="I37" s="137">
        <f t="shared" si="7"/>
        <v>840</v>
      </c>
      <c r="J37" s="137">
        <f t="shared" si="7"/>
        <v>840</v>
      </c>
      <c r="K37" s="152">
        <v>1000</v>
      </c>
      <c r="L37" s="152">
        <v>1000</v>
      </c>
      <c r="M37" s="152">
        <v>1000</v>
      </c>
      <c r="N37" s="136">
        <f t="shared" si="8"/>
        <v>1160</v>
      </c>
      <c r="O37" s="136">
        <f t="shared" si="8"/>
        <v>1160</v>
      </c>
      <c r="P37" s="136">
        <f t="shared" si="9"/>
        <v>1500</v>
      </c>
      <c r="Q37" s="136">
        <f t="shared" si="10"/>
        <v>1320</v>
      </c>
      <c r="R37" s="136">
        <f t="shared" si="10"/>
        <v>1320</v>
      </c>
      <c r="S37" s="136">
        <f>M37*2</f>
        <v>2000</v>
      </c>
    </row>
    <row r="38" spans="4:19" s="36" customFormat="1" ht="23.4" customHeight="1" x14ac:dyDescent="0.25">
      <c r="D38" s="134" t="s">
        <v>60</v>
      </c>
      <c r="E38" s="138">
        <f t="shared" si="11"/>
        <v>12308</v>
      </c>
      <c r="F38" s="138">
        <f t="shared" si="11"/>
        <v>12308</v>
      </c>
      <c r="G38" s="138">
        <f t="shared" si="11"/>
        <v>12308</v>
      </c>
      <c r="H38" s="138">
        <f t="shared" si="7"/>
        <v>15204</v>
      </c>
      <c r="I38" s="138">
        <f t="shared" si="7"/>
        <v>15204</v>
      </c>
      <c r="J38" s="138">
        <f t="shared" si="7"/>
        <v>15204</v>
      </c>
      <c r="K38" s="153">
        <v>18100</v>
      </c>
      <c r="L38" s="153">
        <v>18100</v>
      </c>
      <c r="M38" s="153">
        <v>18100</v>
      </c>
      <c r="N38" s="136">
        <f t="shared" si="8"/>
        <v>20996</v>
      </c>
      <c r="O38" s="136">
        <f t="shared" si="8"/>
        <v>20996</v>
      </c>
      <c r="P38" s="136">
        <f t="shared" si="9"/>
        <v>27150</v>
      </c>
      <c r="Q38" s="136">
        <f t="shared" si="10"/>
        <v>23892</v>
      </c>
      <c r="R38" s="136">
        <f t="shared" si="10"/>
        <v>23892</v>
      </c>
      <c r="S38" s="136">
        <f>M38*2</f>
        <v>36200</v>
      </c>
    </row>
    <row r="39" spans="4:19" s="36" customFormat="1" x14ac:dyDescent="0.25"/>
    <row r="40" spans="4:19" s="36" customFormat="1" x14ac:dyDescent="0.25"/>
    <row r="41" spans="4:19" s="36" customFormat="1" x14ac:dyDescent="0.25"/>
    <row r="42" spans="4:19" s="36" customFormat="1" x14ac:dyDescent="0.25"/>
    <row r="43" spans="4:19" s="36" customFormat="1" x14ac:dyDescent="0.25"/>
    <row r="44" spans="4:19" s="36" customFormat="1" x14ac:dyDescent="0.25"/>
    <row r="45" spans="4:19" s="36" customFormat="1" x14ac:dyDescent="0.25"/>
    <row r="46" spans="4:19" s="36" customFormat="1" x14ac:dyDescent="0.25"/>
    <row r="47" spans="4:19" s="36" customFormat="1" x14ac:dyDescent="0.25"/>
    <row r="48" spans="4:19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</sheetData>
  <mergeCells count="23">
    <mergeCell ref="B9:B10"/>
    <mergeCell ref="C9:D10"/>
    <mergeCell ref="E9:E10"/>
    <mergeCell ref="G9:G10"/>
    <mergeCell ref="H9:H10"/>
    <mergeCell ref="C20:D20"/>
    <mergeCell ref="K9:K10"/>
    <mergeCell ref="L9:L10"/>
    <mergeCell ref="C11:D11"/>
    <mergeCell ref="C12:D12"/>
    <mergeCell ref="C13:D13"/>
    <mergeCell ref="C14:D14"/>
    <mergeCell ref="I9:I10"/>
    <mergeCell ref="C15:D15"/>
    <mergeCell ref="C16:D16"/>
    <mergeCell ref="C17:D17"/>
    <mergeCell ref="C18:D18"/>
    <mergeCell ref="C19:D19"/>
    <mergeCell ref="C21:D21"/>
    <mergeCell ref="C22:D22"/>
    <mergeCell ref="C23:D23"/>
    <mergeCell ref="C24:D24"/>
    <mergeCell ref="C25:D25"/>
  </mergeCells>
  <conditionalFormatting sqref="I27">
    <cfRule type="cellIs" dxfId="294" priority="1" operator="greaterThan">
      <formula>1</formula>
    </cfRule>
    <cfRule type="cellIs" dxfId="293" priority="2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A7F9D-B428-4497-8EA8-AAF385643682}">
  <sheetPr codeName="Planilha11">
    <tabColor theme="9" tint="0.39997558519241921"/>
    <pageSetUpPr autoPageBreaks="0" fitToPage="1"/>
  </sheetPr>
  <dimension ref="A1:L59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7.88671875" style="8" hidden="1" customWidth="1"/>
    <col min="4" max="4" width="13.5546875" style="8" customWidth="1"/>
    <col min="5" max="5" width="61.6640625" style="19" customWidth="1"/>
    <col min="6" max="6" width="9.33203125" style="10" customWidth="1"/>
    <col min="7" max="7" width="17.109375" style="6" customWidth="1"/>
    <col min="8" max="8" width="19.6640625" style="7" customWidth="1"/>
    <col min="9" max="9" width="24.6640625" style="7" customWidth="1"/>
    <col min="10" max="10" width="15" style="20" hidden="1" customWidth="1"/>
    <col min="11" max="12" width="11.6640625" style="9" customWidth="1"/>
    <col min="13" max="13" width="84.33203125" style="2" customWidth="1"/>
    <col min="14" max="16384" width="11.44140625" style="2"/>
  </cols>
  <sheetData>
    <row r="1" spans="1:12" ht="7.2" customHeight="1" x14ac:dyDescent="0.3"/>
    <row r="2" spans="1:12" s="1" customFormat="1" ht="12" customHeight="1" x14ac:dyDescent="0.3">
      <c r="B2" s="338" t="s">
        <v>144</v>
      </c>
      <c r="C2" s="339"/>
      <c r="D2" s="339"/>
      <c r="E2" s="339"/>
      <c r="F2" s="339"/>
      <c r="G2" s="339"/>
      <c r="H2" s="214"/>
      <c r="I2" s="52"/>
      <c r="J2" s="53"/>
      <c r="K2" s="103"/>
      <c r="L2" s="103"/>
    </row>
    <row r="3" spans="1:12" s="1" customFormat="1" ht="12" customHeight="1" x14ac:dyDescent="0.3">
      <c r="B3" s="313"/>
      <c r="C3" s="314"/>
      <c r="D3" s="314"/>
      <c r="E3" s="314"/>
      <c r="F3" s="314"/>
      <c r="G3" s="314"/>
      <c r="H3" s="215"/>
      <c r="J3" s="66"/>
      <c r="K3" s="103"/>
      <c r="L3" s="103"/>
    </row>
    <row r="4" spans="1:12" ht="12" customHeight="1" x14ac:dyDescent="0.3">
      <c r="B4" s="313"/>
      <c r="C4" s="314"/>
      <c r="D4" s="314"/>
      <c r="E4" s="314"/>
      <c r="F4" s="314"/>
      <c r="G4" s="314"/>
      <c r="H4" s="215"/>
      <c r="I4" s="23"/>
      <c r="J4" s="4"/>
      <c r="K4" s="103"/>
      <c r="L4" s="103"/>
    </row>
    <row r="5" spans="1:12" ht="12" customHeight="1" x14ac:dyDescent="0.3">
      <c r="B5" s="313"/>
      <c r="C5" s="314"/>
      <c r="D5" s="314"/>
      <c r="E5" s="314"/>
      <c r="F5" s="314"/>
      <c r="G5" s="314"/>
      <c r="H5" s="215"/>
      <c r="I5" s="23"/>
      <c r="J5" s="23"/>
      <c r="K5" s="103"/>
      <c r="L5" s="103"/>
    </row>
    <row r="6" spans="1:12" ht="12" customHeight="1" x14ac:dyDescent="0.3">
      <c r="B6" s="313"/>
      <c r="C6" s="314"/>
      <c r="D6" s="314"/>
      <c r="E6" s="314"/>
      <c r="F6" s="314"/>
      <c r="G6" s="314"/>
      <c r="H6" s="215"/>
      <c r="I6" s="23"/>
      <c r="J6" s="23"/>
      <c r="K6" s="103"/>
      <c r="L6" s="103"/>
    </row>
    <row r="7" spans="1:12" ht="12" customHeight="1" x14ac:dyDescent="0.3">
      <c r="B7" s="313"/>
      <c r="C7" s="314"/>
      <c r="D7" s="314"/>
      <c r="E7" s="314"/>
      <c r="F7" s="314"/>
      <c r="G7" s="314"/>
      <c r="H7" s="215"/>
      <c r="I7" s="23"/>
      <c r="J7" s="23"/>
      <c r="K7" s="103"/>
      <c r="L7" s="204">
        <v>0.01</v>
      </c>
    </row>
    <row r="8" spans="1:12" ht="12" customHeight="1" x14ac:dyDescent="0.3">
      <c r="B8" s="313"/>
      <c r="C8" s="314"/>
      <c r="D8" s="314"/>
      <c r="E8" s="314"/>
      <c r="F8" s="314"/>
      <c r="G8" s="314"/>
      <c r="H8" s="215"/>
      <c r="I8" s="23"/>
      <c r="J8" s="23"/>
      <c r="K8" s="103"/>
      <c r="L8" s="103"/>
    </row>
    <row r="9" spans="1:12" s="1" customFormat="1" ht="6" customHeight="1" x14ac:dyDescent="0.3">
      <c r="B9" s="344"/>
      <c r="C9" s="345"/>
      <c r="D9" s="345"/>
      <c r="E9" s="345"/>
      <c r="F9" s="345"/>
      <c r="G9" s="345"/>
      <c r="H9" s="121"/>
      <c r="J9" s="66"/>
      <c r="K9" s="103"/>
      <c r="L9" s="103"/>
    </row>
    <row r="10" spans="1:12" ht="16.2" customHeight="1" x14ac:dyDescent="0.3">
      <c r="B10" s="91"/>
      <c r="C10" s="92"/>
      <c r="D10" s="92"/>
      <c r="E10" s="93" t="s">
        <v>3</v>
      </c>
      <c r="F10" s="94"/>
      <c r="G10" s="94"/>
      <c r="H10" s="94"/>
      <c r="I10" s="94"/>
      <c r="J10" s="94"/>
      <c r="K10" s="103"/>
      <c r="L10" s="103"/>
    </row>
    <row r="11" spans="1:12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30" t="s">
        <v>4</v>
      </c>
      <c r="J11" s="336" t="s">
        <v>6</v>
      </c>
      <c r="K11" s="103"/>
      <c r="L11" s="103"/>
    </row>
    <row r="12" spans="1:12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31"/>
      <c r="J12" s="337"/>
      <c r="K12" s="103"/>
      <c r="L12" s="103"/>
    </row>
    <row r="13" spans="1:12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126"/>
      <c r="I13" s="79">
        <v>112000</v>
      </c>
      <c r="J13" s="79">
        <v>0</v>
      </c>
      <c r="K13" s="103"/>
      <c r="L13" s="103"/>
    </row>
    <row r="14" spans="1:12" s="12" customFormat="1" x14ac:dyDescent="0.3">
      <c r="A14" s="14">
        <v>8</v>
      </c>
      <c r="B14" s="55" t="s">
        <v>14</v>
      </c>
      <c r="C14" s="16"/>
      <c r="D14" s="116" t="s">
        <v>96</v>
      </c>
      <c r="E14" s="193" t="s">
        <v>50</v>
      </c>
      <c r="F14" s="16" t="s">
        <v>0</v>
      </c>
      <c r="G14" s="16">
        <v>2000</v>
      </c>
      <c r="H14" s="360">
        <v>36</v>
      </c>
      <c r="I14" s="17">
        <v>72000</v>
      </c>
      <c r="J14" s="90"/>
      <c r="K14" s="103"/>
      <c r="L14" s="103"/>
    </row>
    <row r="15" spans="1:12" s="98" customFormat="1" x14ac:dyDescent="0.3">
      <c r="A15" s="97">
        <v>7</v>
      </c>
      <c r="B15" s="55" t="s">
        <v>115</v>
      </c>
      <c r="C15" s="16"/>
      <c r="D15" s="116" t="s">
        <v>96</v>
      </c>
      <c r="E15" s="193" t="s">
        <v>22</v>
      </c>
      <c r="F15" s="16" t="s">
        <v>0</v>
      </c>
      <c r="G15" s="16">
        <v>20000</v>
      </c>
      <c r="H15" s="360">
        <v>1</v>
      </c>
      <c r="I15" s="17">
        <v>20000</v>
      </c>
      <c r="J15" s="90"/>
      <c r="K15" s="103"/>
      <c r="L15" s="103"/>
    </row>
    <row r="16" spans="1:12" s="98" customFormat="1" x14ac:dyDescent="0.3">
      <c r="A16" s="97">
        <v>7</v>
      </c>
      <c r="B16" s="55" t="s">
        <v>116</v>
      </c>
      <c r="C16" s="16"/>
      <c r="D16" s="116" t="s">
        <v>96</v>
      </c>
      <c r="E16" s="193" t="s">
        <v>61</v>
      </c>
      <c r="F16" s="16" t="s">
        <v>0</v>
      </c>
      <c r="G16" s="16">
        <v>20000</v>
      </c>
      <c r="H16" s="360">
        <v>1</v>
      </c>
      <c r="I16" s="17">
        <v>20000</v>
      </c>
      <c r="J16" s="90"/>
      <c r="K16" s="103"/>
      <c r="L16" s="103"/>
    </row>
    <row r="17" spans="1:12" s="13" customFormat="1" x14ac:dyDescent="0.3">
      <c r="A17" s="76" t="s">
        <v>7</v>
      </c>
      <c r="B17" s="78">
        <v>2</v>
      </c>
      <c r="C17" s="71"/>
      <c r="D17" s="112"/>
      <c r="E17" s="72" t="s">
        <v>78</v>
      </c>
      <c r="F17" s="73"/>
      <c r="G17" s="74"/>
      <c r="H17" s="126"/>
      <c r="I17" s="79">
        <v>173722.5</v>
      </c>
      <c r="J17" s="79">
        <v>0</v>
      </c>
      <c r="K17" s="103"/>
      <c r="L17" s="103"/>
    </row>
    <row r="18" spans="1:12" s="98" customFormat="1" ht="16.95" customHeight="1" x14ac:dyDescent="0.3">
      <c r="A18" s="14">
        <v>1</v>
      </c>
      <c r="B18" s="55" t="s">
        <v>15</v>
      </c>
      <c r="C18" s="17"/>
      <c r="D18" s="116" t="s">
        <v>96</v>
      </c>
      <c r="E18" s="193" t="s">
        <v>24</v>
      </c>
      <c r="F18" s="16" t="s">
        <v>0</v>
      </c>
      <c r="G18" s="16">
        <v>2500</v>
      </c>
      <c r="H18" s="360">
        <v>11.5</v>
      </c>
      <c r="I18" s="17">
        <v>28750</v>
      </c>
      <c r="J18" s="90"/>
      <c r="K18" s="103"/>
      <c r="L18" s="103"/>
    </row>
    <row r="19" spans="1:12" s="98" customFormat="1" x14ac:dyDescent="0.3">
      <c r="A19" s="14">
        <v>6</v>
      </c>
      <c r="B19" s="55" t="s">
        <v>17</v>
      </c>
      <c r="C19" s="17"/>
      <c r="D19" s="116" t="s">
        <v>96</v>
      </c>
      <c r="E19" s="193" t="s">
        <v>25</v>
      </c>
      <c r="F19" s="16" t="s">
        <v>0</v>
      </c>
      <c r="G19" s="16">
        <v>2500</v>
      </c>
      <c r="H19" s="360">
        <v>3.5</v>
      </c>
      <c r="I19" s="17">
        <v>8750</v>
      </c>
      <c r="J19" s="90"/>
      <c r="K19" s="103"/>
      <c r="L19" s="103"/>
    </row>
    <row r="20" spans="1:12" s="98" customFormat="1" x14ac:dyDescent="0.3">
      <c r="A20" s="14">
        <v>6</v>
      </c>
      <c r="B20" s="55" t="s">
        <v>16</v>
      </c>
      <c r="C20" s="17"/>
      <c r="D20" s="116" t="s">
        <v>96</v>
      </c>
      <c r="E20" s="193" t="s">
        <v>26</v>
      </c>
      <c r="F20" s="16" t="s">
        <v>0</v>
      </c>
      <c r="G20" s="16">
        <v>2500</v>
      </c>
      <c r="H20" s="360">
        <v>5.2</v>
      </c>
      <c r="I20" s="17">
        <v>13000</v>
      </c>
      <c r="J20" s="90"/>
      <c r="K20" s="103"/>
      <c r="L20" s="103"/>
    </row>
    <row r="21" spans="1:12" s="98" customFormat="1" x14ac:dyDescent="0.3">
      <c r="A21" s="14">
        <v>6</v>
      </c>
      <c r="B21" s="55" t="s">
        <v>19</v>
      </c>
      <c r="C21" s="17"/>
      <c r="D21" s="116" t="s">
        <v>96</v>
      </c>
      <c r="E21" s="193" t="s">
        <v>27</v>
      </c>
      <c r="F21" s="16" t="s">
        <v>0</v>
      </c>
      <c r="G21" s="16">
        <v>2500</v>
      </c>
      <c r="H21" s="360">
        <v>3.5</v>
      </c>
      <c r="I21" s="17">
        <v>8750</v>
      </c>
      <c r="J21" s="90"/>
      <c r="K21" s="103"/>
      <c r="L21" s="103"/>
    </row>
    <row r="22" spans="1:12" s="98" customFormat="1" x14ac:dyDescent="0.3">
      <c r="A22" s="14">
        <v>6</v>
      </c>
      <c r="B22" s="208" t="s">
        <v>20</v>
      </c>
      <c r="C22" s="156"/>
      <c r="D22" s="210" t="s">
        <v>96</v>
      </c>
      <c r="E22" s="211" t="s">
        <v>28</v>
      </c>
      <c r="F22" s="205" t="s">
        <v>0</v>
      </c>
      <c r="G22" s="205">
        <v>25</v>
      </c>
      <c r="H22" s="361">
        <v>1.9</v>
      </c>
      <c r="I22" s="156">
        <v>47.5</v>
      </c>
      <c r="J22" s="212"/>
      <c r="K22" s="103"/>
      <c r="L22" s="103"/>
    </row>
    <row r="23" spans="1:12" s="98" customFormat="1" x14ac:dyDescent="0.3">
      <c r="A23" s="14">
        <v>4</v>
      </c>
      <c r="B23" s="208" t="s">
        <v>21</v>
      </c>
      <c r="C23" s="156"/>
      <c r="D23" s="210" t="s">
        <v>96</v>
      </c>
      <c r="E23" s="211" t="s">
        <v>31</v>
      </c>
      <c r="F23" s="205" t="s">
        <v>0</v>
      </c>
      <c r="G23" s="205">
        <v>2500</v>
      </c>
      <c r="H23" s="361">
        <v>5.2</v>
      </c>
      <c r="I23" s="156">
        <v>13000</v>
      </c>
      <c r="J23" s="212"/>
      <c r="K23" s="103"/>
      <c r="L23" s="103"/>
    </row>
    <row r="24" spans="1:12" s="98" customFormat="1" x14ac:dyDescent="0.3">
      <c r="A24" s="14">
        <v>6</v>
      </c>
      <c r="B24" s="208" t="s">
        <v>30</v>
      </c>
      <c r="C24" s="156"/>
      <c r="D24" s="210" t="s">
        <v>96</v>
      </c>
      <c r="E24" s="211" t="s">
        <v>34</v>
      </c>
      <c r="F24" s="205" t="s">
        <v>0</v>
      </c>
      <c r="G24" s="205">
        <v>25</v>
      </c>
      <c r="H24" s="361">
        <v>1.8</v>
      </c>
      <c r="I24" s="156">
        <v>45</v>
      </c>
      <c r="J24" s="212"/>
      <c r="K24" s="103"/>
      <c r="L24" s="103"/>
    </row>
    <row r="25" spans="1:12" s="98" customFormat="1" x14ac:dyDescent="0.3">
      <c r="A25" s="14">
        <v>6</v>
      </c>
      <c r="B25" s="208" t="s">
        <v>32</v>
      </c>
      <c r="C25" s="156"/>
      <c r="D25" s="210" t="s">
        <v>96</v>
      </c>
      <c r="E25" s="211" t="s">
        <v>36</v>
      </c>
      <c r="F25" s="205" t="s">
        <v>0</v>
      </c>
      <c r="G25" s="205">
        <v>2500</v>
      </c>
      <c r="H25" s="361">
        <v>38.1</v>
      </c>
      <c r="I25" s="156">
        <v>95250</v>
      </c>
      <c r="J25" s="212"/>
      <c r="K25" s="103"/>
      <c r="L25" s="103"/>
    </row>
    <row r="26" spans="1:12" s="98" customFormat="1" x14ac:dyDescent="0.3">
      <c r="A26" s="14">
        <v>6</v>
      </c>
      <c r="B26" s="208" t="s">
        <v>33</v>
      </c>
      <c r="C26" s="156"/>
      <c r="D26" s="210" t="s">
        <v>96</v>
      </c>
      <c r="E26" s="211" t="s">
        <v>38</v>
      </c>
      <c r="F26" s="205" t="s">
        <v>0</v>
      </c>
      <c r="G26" s="205">
        <v>2500</v>
      </c>
      <c r="H26" s="361">
        <v>1.6</v>
      </c>
      <c r="I26" s="156">
        <v>4000</v>
      </c>
      <c r="J26" s="212"/>
      <c r="K26" s="103"/>
      <c r="L26" s="103"/>
    </row>
    <row r="27" spans="1:12" s="98" customFormat="1" x14ac:dyDescent="0.3">
      <c r="A27" s="14">
        <v>6</v>
      </c>
      <c r="B27" s="208" t="s">
        <v>35</v>
      </c>
      <c r="C27" s="156"/>
      <c r="D27" s="210" t="s">
        <v>96</v>
      </c>
      <c r="E27" s="211" t="s">
        <v>40</v>
      </c>
      <c r="F27" s="205" t="s">
        <v>0</v>
      </c>
      <c r="G27" s="205">
        <v>25</v>
      </c>
      <c r="H27" s="361">
        <v>5.6</v>
      </c>
      <c r="I27" s="156">
        <v>140</v>
      </c>
      <c r="J27" s="212"/>
      <c r="K27" s="103"/>
      <c r="L27" s="103"/>
    </row>
    <row r="28" spans="1:12" s="98" customFormat="1" x14ac:dyDescent="0.3">
      <c r="A28" s="14">
        <v>6</v>
      </c>
      <c r="B28" s="208" t="s">
        <v>37</v>
      </c>
      <c r="C28" s="156"/>
      <c r="D28" s="210" t="s">
        <v>96</v>
      </c>
      <c r="E28" s="211" t="s">
        <v>42</v>
      </c>
      <c r="F28" s="205" t="s">
        <v>0</v>
      </c>
      <c r="G28" s="205">
        <v>25</v>
      </c>
      <c r="H28" s="361">
        <v>3</v>
      </c>
      <c r="I28" s="156">
        <v>75</v>
      </c>
      <c r="J28" s="212"/>
      <c r="K28" s="103"/>
      <c r="L28" s="103"/>
    </row>
    <row r="29" spans="1:12" s="98" customFormat="1" x14ac:dyDescent="0.3">
      <c r="A29" s="14">
        <v>6</v>
      </c>
      <c r="B29" s="208" t="s">
        <v>39</v>
      </c>
      <c r="C29" s="156"/>
      <c r="D29" s="210" t="s">
        <v>96</v>
      </c>
      <c r="E29" s="211" t="s">
        <v>44</v>
      </c>
      <c r="F29" s="205" t="s">
        <v>0</v>
      </c>
      <c r="G29" s="205">
        <v>25</v>
      </c>
      <c r="H29" s="361">
        <v>1.8</v>
      </c>
      <c r="I29" s="156">
        <v>45</v>
      </c>
      <c r="J29" s="212"/>
      <c r="K29" s="103"/>
      <c r="L29" s="103"/>
    </row>
    <row r="30" spans="1:12" s="98" customFormat="1" x14ac:dyDescent="0.3">
      <c r="A30" s="14">
        <v>6</v>
      </c>
      <c r="B30" s="208" t="s">
        <v>41</v>
      </c>
      <c r="C30" s="156"/>
      <c r="D30" s="210" t="s">
        <v>96</v>
      </c>
      <c r="E30" s="211" t="s">
        <v>46</v>
      </c>
      <c r="F30" s="205" t="s">
        <v>0</v>
      </c>
      <c r="G30" s="205">
        <v>25</v>
      </c>
      <c r="H30" s="361">
        <v>1.8</v>
      </c>
      <c r="I30" s="156">
        <v>45</v>
      </c>
      <c r="J30" s="212"/>
      <c r="K30" s="103"/>
      <c r="L30" s="103"/>
    </row>
    <row r="31" spans="1:12" s="98" customFormat="1" x14ac:dyDescent="0.3">
      <c r="A31" s="14">
        <v>6</v>
      </c>
      <c r="B31" s="208" t="s">
        <v>43</v>
      </c>
      <c r="C31" s="156"/>
      <c r="D31" s="210" t="s">
        <v>96</v>
      </c>
      <c r="E31" s="211" t="s">
        <v>47</v>
      </c>
      <c r="F31" s="205" t="s">
        <v>0</v>
      </c>
      <c r="G31" s="205">
        <v>25</v>
      </c>
      <c r="H31" s="361">
        <v>70</v>
      </c>
      <c r="I31" s="156">
        <v>1750</v>
      </c>
      <c r="J31" s="212"/>
      <c r="K31" s="103"/>
      <c r="L31" s="103"/>
    </row>
    <row r="32" spans="1:12" s="98" customFormat="1" x14ac:dyDescent="0.3">
      <c r="A32" s="14">
        <v>6</v>
      </c>
      <c r="B32" s="208" t="s">
        <v>45</v>
      </c>
      <c r="C32" s="156"/>
      <c r="D32" s="210" t="s">
        <v>96</v>
      </c>
      <c r="E32" s="211" t="s">
        <v>48</v>
      </c>
      <c r="F32" s="205" t="s">
        <v>0</v>
      </c>
      <c r="G32" s="205">
        <v>25</v>
      </c>
      <c r="H32" s="361">
        <v>2</v>
      </c>
      <c r="I32" s="156">
        <v>50</v>
      </c>
      <c r="J32" s="212"/>
      <c r="K32" s="103"/>
      <c r="L32" s="103"/>
    </row>
    <row r="33" spans="1:12" s="98" customFormat="1" x14ac:dyDescent="0.3">
      <c r="A33" s="14">
        <v>4</v>
      </c>
      <c r="B33" s="208" t="s">
        <v>121</v>
      </c>
      <c r="C33" s="156"/>
      <c r="D33" s="210" t="s">
        <v>96</v>
      </c>
      <c r="E33" s="211" t="s">
        <v>49</v>
      </c>
      <c r="F33" s="205" t="s">
        <v>0</v>
      </c>
      <c r="G33" s="205">
        <v>25</v>
      </c>
      <c r="H33" s="361">
        <v>1</v>
      </c>
      <c r="I33" s="156">
        <v>25</v>
      </c>
      <c r="J33" s="212"/>
      <c r="K33" s="103"/>
      <c r="L33" s="103"/>
    </row>
    <row r="34" spans="1:12" s="13" customFormat="1" x14ac:dyDescent="0.3">
      <c r="A34" s="76" t="s">
        <v>7</v>
      </c>
      <c r="B34" s="78">
        <v>3</v>
      </c>
      <c r="C34" s="71"/>
      <c r="D34" s="112"/>
      <c r="E34" s="72" t="s">
        <v>77</v>
      </c>
      <c r="F34" s="73"/>
      <c r="G34" s="74"/>
      <c r="H34" s="126"/>
      <c r="I34" s="79">
        <v>207972.5</v>
      </c>
      <c r="J34" s="79">
        <v>0</v>
      </c>
      <c r="K34" s="103"/>
      <c r="L34" s="103"/>
    </row>
    <row r="35" spans="1:12" s="98" customFormat="1" ht="16.95" customHeight="1" x14ac:dyDescent="0.3">
      <c r="A35" s="14">
        <v>1</v>
      </c>
      <c r="B35" s="55" t="s">
        <v>59</v>
      </c>
      <c r="C35" s="17"/>
      <c r="D35" s="116" t="s">
        <v>96</v>
      </c>
      <c r="E35" s="193" t="s">
        <v>24</v>
      </c>
      <c r="F35" s="16" t="s">
        <v>0</v>
      </c>
      <c r="G35" s="16">
        <v>2500</v>
      </c>
      <c r="H35" s="361">
        <v>11.5</v>
      </c>
      <c r="I35" s="156">
        <v>28750</v>
      </c>
      <c r="J35" s="90"/>
      <c r="K35" s="103"/>
      <c r="L35" s="103"/>
    </row>
    <row r="36" spans="1:12" s="98" customFormat="1" x14ac:dyDescent="0.3">
      <c r="A36" s="14">
        <v>6</v>
      </c>
      <c r="B36" s="55" t="s">
        <v>57</v>
      </c>
      <c r="C36" s="17"/>
      <c r="D36" s="271" t="s">
        <v>96</v>
      </c>
      <c r="E36" s="255" t="s">
        <v>25</v>
      </c>
      <c r="F36" s="256" t="s">
        <v>0</v>
      </c>
      <c r="G36" s="256">
        <v>2500</v>
      </c>
      <c r="H36" s="361">
        <v>10</v>
      </c>
      <c r="I36" s="156">
        <v>25000</v>
      </c>
      <c r="J36" s="90"/>
      <c r="K36" s="103"/>
      <c r="L36" s="103"/>
    </row>
    <row r="37" spans="1:12" s="98" customFormat="1" x14ac:dyDescent="0.3">
      <c r="A37" s="14">
        <v>6</v>
      </c>
      <c r="B37" s="55" t="s">
        <v>81</v>
      </c>
      <c r="C37" s="17"/>
      <c r="D37" s="268" t="s">
        <v>96</v>
      </c>
      <c r="E37" s="255" t="s">
        <v>26</v>
      </c>
      <c r="F37" s="256" t="s">
        <v>0</v>
      </c>
      <c r="G37" s="256">
        <v>2500</v>
      </c>
      <c r="H37" s="361">
        <v>5.2</v>
      </c>
      <c r="I37" s="156">
        <v>13000</v>
      </c>
      <c r="J37" s="90"/>
      <c r="K37" s="103"/>
      <c r="L37" s="103"/>
    </row>
    <row r="38" spans="1:12" s="98" customFormat="1" x14ac:dyDescent="0.3">
      <c r="A38" s="14">
        <v>6</v>
      </c>
      <c r="B38" s="55" t="s">
        <v>82</v>
      </c>
      <c r="C38" s="17"/>
      <c r="D38" s="116" t="s">
        <v>96</v>
      </c>
      <c r="E38" s="255" t="s">
        <v>27</v>
      </c>
      <c r="F38" s="256" t="s">
        <v>0</v>
      </c>
      <c r="G38" s="256">
        <v>2500</v>
      </c>
      <c r="H38" s="361">
        <v>7.9</v>
      </c>
      <c r="I38" s="156">
        <v>19750</v>
      </c>
      <c r="J38" s="90"/>
      <c r="K38" s="103"/>
      <c r="L38" s="103"/>
    </row>
    <row r="39" spans="1:12" s="98" customFormat="1" x14ac:dyDescent="0.3">
      <c r="A39" s="14">
        <v>6</v>
      </c>
      <c r="B39" s="208" t="s">
        <v>83</v>
      </c>
      <c r="C39" s="156"/>
      <c r="D39" s="210" t="s">
        <v>96</v>
      </c>
      <c r="E39" s="211" t="s">
        <v>28</v>
      </c>
      <c r="F39" s="205" t="s">
        <v>0</v>
      </c>
      <c r="G39" s="205">
        <v>25</v>
      </c>
      <c r="H39" s="361">
        <v>1.9</v>
      </c>
      <c r="I39" s="156">
        <v>47.5</v>
      </c>
      <c r="J39" s="212"/>
      <c r="K39" s="103"/>
      <c r="L39" s="103"/>
    </row>
    <row r="40" spans="1:12" s="98" customFormat="1" x14ac:dyDescent="0.3">
      <c r="A40" s="14">
        <v>4</v>
      </c>
      <c r="B40" s="208" t="s">
        <v>84</v>
      </c>
      <c r="C40" s="156"/>
      <c r="D40" s="210" t="s">
        <v>96</v>
      </c>
      <c r="E40" s="211" t="s">
        <v>31</v>
      </c>
      <c r="F40" s="205" t="s">
        <v>0</v>
      </c>
      <c r="G40" s="205">
        <v>2500</v>
      </c>
      <c r="H40" s="361">
        <v>8</v>
      </c>
      <c r="I40" s="156">
        <v>20000</v>
      </c>
      <c r="J40" s="212"/>
      <c r="K40" s="103"/>
      <c r="L40" s="103"/>
    </row>
    <row r="41" spans="1:12" s="98" customFormat="1" x14ac:dyDescent="0.3">
      <c r="A41" s="14">
        <v>6</v>
      </c>
      <c r="B41" s="208" t="s">
        <v>85</v>
      </c>
      <c r="C41" s="156"/>
      <c r="D41" s="210" t="s">
        <v>96</v>
      </c>
      <c r="E41" s="211" t="s">
        <v>34</v>
      </c>
      <c r="F41" s="205" t="s">
        <v>0</v>
      </c>
      <c r="G41" s="205">
        <v>25</v>
      </c>
      <c r="H41" s="361">
        <v>1.8</v>
      </c>
      <c r="I41" s="156">
        <v>45</v>
      </c>
      <c r="J41" s="212"/>
      <c r="K41" s="103"/>
      <c r="L41" s="103"/>
    </row>
    <row r="42" spans="1:12" s="98" customFormat="1" x14ac:dyDescent="0.3">
      <c r="A42" s="14">
        <v>6</v>
      </c>
      <c r="B42" s="208" t="s">
        <v>86</v>
      </c>
      <c r="C42" s="156"/>
      <c r="D42" s="210" t="s">
        <v>96</v>
      </c>
      <c r="E42" s="211" t="s">
        <v>36</v>
      </c>
      <c r="F42" s="205" t="s">
        <v>0</v>
      </c>
      <c r="G42" s="205">
        <v>2500</v>
      </c>
      <c r="H42" s="361">
        <v>38.1</v>
      </c>
      <c r="I42" s="156">
        <v>95250</v>
      </c>
      <c r="J42" s="212"/>
      <c r="K42" s="103"/>
      <c r="L42" s="103"/>
    </row>
    <row r="43" spans="1:12" s="98" customFormat="1" x14ac:dyDescent="0.3">
      <c r="A43" s="14">
        <v>6</v>
      </c>
      <c r="B43" s="208" t="s">
        <v>87</v>
      </c>
      <c r="C43" s="156"/>
      <c r="D43" s="210" t="s">
        <v>96</v>
      </c>
      <c r="E43" s="211" t="s">
        <v>38</v>
      </c>
      <c r="F43" s="205" t="s">
        <v>0</v>
      </c>
      <c r="G43" s="205">
        <v>2500</v>
      </c>
      <c r="H43" s="361">
        <v>1.6</v>
      </c>
      <c r="I43" s="156">
        <v>4000</v>
      </c>
      <c r="J43" s="212"/>
      <c r="K43" s="103"/>
      <c r="L43" s="103"/>
    </row>
    <row r="44" spans="1:12" s="98" customFormat="1" x14ac:dyDescent="0.3">
      <c r="A44" s="14">
        <v>6</v>
      </c>
      <c r="B44" s="208" t="s">
        <v>88</v>
      </c>
      <c r="C44" s="156"/>
      <c r="D44" s="210" t="s">
        <v>96</v>
      </c>
      <c r="E44" s="211" t="s">
        <v>40</v>
      </c>
      <c r="F44" s="205" t="s">
        <v>0</v>
      </c>
      <c r="G44" s="205">
        <v>25</v>
      </c>
      <c r="H44" s="361">
        <v>5.6</v>
      </c>
      <c r="I44" s="156">
        <v>140</v>
      </c>
      <c r="J44" s="212"/>
      <c r="K44" s="103"/>
      <c r="L44" s="103"/>
    </row>
    <row r="45" spans="1:12" s="98" customFormat="1" x14ac:dyDescent="0.3">
      <c r="A45" s="14">
        <v>6</v>
      </c>
      <c r="B45" s="208" t="s">
        <v>89</v>
      </c>
      <c r="C45" s="156"/>
      <c r="D45" s="210" t="s">
        <v>96</v>
      </c>
      <c r="E45" s="211" t="s">
        <v>42</v>
      </c>
      <c r="F45" s="205" t="s">
        <v>0</v>
      </c>
      <c r="G45" s="205">
        <v>25</v>
      </c>
      <c r="H45" s="361">
        <v>3</v>
      </c>
      <c r="I45" s="156">
        <v>75</v>
      </c>
      <c r="J45" s="212"/>
      <c r="K45" s="103"/>
      <c r="L45" s="103"/>
    </row>
    <row r="46" spans="1:12" s="98" customFormat="1" x14ac:dyDescent="0.3">
      <c r="A46" s="14">
        <v>6</v>
      </c>
      <c r="B46" s="208" t="s">
        <v>90</v>
      </c>
      <c r="C46" s="156"/>
      <c r="D46" s="210" t="s">
        <v>96</v>
      </c>
      <c r="E46" s="211" t="s">
        <v>44</v>
      </c>
      <c r="F46" s="205" t="s">
        <v>0</v>
      </c>
      <c r="G46" s="205">
        <v>25</v>
      </c>
      <c r="H46" s="361">
        <v>1.8</v>
      </c>
      <c r="I46" s="156">
        <v>45</v>
      </c>
      <c r="J46" s="212"/>
      <c r="K46" s="103"/>
      <c r="L46" s="103"/>
    </row>
    <row r="47" spans="1:12" s="98" customFormat="1" x14ac:dyDescent="0.3">
      <c r="A47" s="14">
        <v>6</v>
      </c>
      <c r="B47" s="208" t="s">
        <v>91</v>
      </c>
      <c r="C47" s="156"/>
      <c r="D47" s="210" t="s">
        <v>96</v>
      </c>
      <c r="E47" s="211" t="s">
        <v>46</v>
      </c>
      <c r="F47" s="205" t="s">
        <v>0</v>
      </c>
      <c r="G47" s="205">
        <v>25</v>
      </c>
      <c r="H47" s="361">
        <v>1.8</v>
      </c>
      <c r="I47" s="156">
        <v>45</v>
      </c>
      <c r="J47" s="212"/>
      <c r="K47" s="103"/>
      <c r="L47" s="103"/>
    </row>
    <row r="48" spans="1:12" s="98" customFormat="1" x14ac:dyDescent="0.3">
      <c r="A48" s="14">
        <v>6</v>
      </c>
      <c r="B48" s="208" t="s">
        <v>92</v>
      </c>
      <c r="C48" s="156"/>
      <c r="D48" s="210" t="s">
        <v>96</v>
      </c>
      <c r="E48" s="211" t="s">
        <v>47</v>
      </c>
      <c r="F48" s="205" t="s">
        <v>0</v>
      </c>
      <c r="G48" s="205">
        <v>25</v>
      </c>
      <c r="H48" s="361">
        <v>70</v>
      </c>
      <c r="I48" s="156">
        <v>1750</v>
      </c>
      <c r="J48" s="212"/>
      <c r="K48" s="103"/>
      <c r="L48" s="103"/>
    </row>
    <row r="49" spans="1:12" s="98" customFormat="1" x14ac:dyDescent="0.3">
      <c r="A49" s="14">
        <v>6</v>
      </c>
      <c r="B49" s="208" t="s">
        <v>93</v>
      </c>
      <c r="C49" s="156"/>
      <c r="D49" s="210" t="s">
        <v>96</v>
      </c>
      <c r="E49" s="211" t="s">
        <v>48</v>
      </c>
      <c r="F49" s="205" t="s">
        <v>0</v>
      </c>
      <c r="G49" s="205">
        <v>25</v>
      </c>
      <c r="H49" s="361">
        <v>2</v>
      </c>
      <c r="I49" s="156">
        <v>50</v>
      </c>
      <c r="J49" s="212"/>
      <c r="K49" s="103"/>
      <c r="L49" s="103"/>
    </row>
    <row r="50" spans="1:12" s="98" customFormat="1" x14ac:dyDescent="0.3">
      <c r="A50" s="14">
        <v>4</v>
      </c>
      <c r="B50" s="208" t="s">
        <v>94</v>
      </c>
      <c r="C50" s="156"/>
      <c r="D50" s="210" t="s">
        <v>96</v>
      </c>
      <c r="E50" s="211" t="s">
        <v>49</v>
      </c>
      <c r="F50" s="205" t="s">
        <v>0</v>
      </c>
      <c r="G50" s="205">
        <v>25</v>
      </c>
      <c r="H50" s="361">
        <v>1</v>
      </c>
      <c r="I50" s="156">
        <v>25</v>
      </c>
      <c r="J50" s="212"/>
      <c r="K50" s="103"/>
      <c r="L50" s="103"/>
    </row>
    <row r="51" spans="1:12" s="13" customFormat="1" ht="13.5" customHeight="1" x14ac:dyDescent="0.3">
      <c r="A51" s="76" t="s">
        <v>7</v>
      </c>
      <c r="B51" s="78">
        <v>4</v>
      </c>
      <c r="C51" s="71"/>
      <c r="D51" s="112"/>
      <c r="E51" s="72" t="s">
        <v>127</v>
      </c>
      <c r="F51" s="73"/>
      <c r="G51" s="74"/>
      <c r="H51" s="126"/>
      <c r="I51" s="79">
        <v>87041.5</v>
      </c>
      <c r="J51" s="79">
        <v>0</v>
      </c>
      <c r="K51" s="102"/>
      <c r="L51" s="102"/>
    </row>
    <row r="52" spans="1:12" s="98" customFormat="1" x14ac:dyDescent="0.3">
      <c r="A52" s="97">
        <v>2</v>
      </c>
      <c r="B52" s="208" t="s">
        <v>23</v>
      </c>
      <c r="C52" s="155"/>
      <c r="D52" s="210" t="s">
        <v>96</v>
      </c>
      <c r="E52" s="211" t="s">
        <v>56</v>
      </c>
      <c r="F52" s="205" t="s">
        <v>0</v>
      </c>
      <c r="G52" s="205">
        <v>455</v>
      </c>
      <c r="H52" s="361">
        <v>0.6</v>
      </c>
      <c r="I52" s="156">
        <v>273</v>
      </c>
      <c r="J52" s="212"/>
      <c r="K52" s="103"/>
      <c r="L52" s="103"/>
    </row>
    <row r="53" spans="1:12" s="98" customFormat="1" x14ac:dyDescent="0.3">
      <c r="A53" s="97"/>
      <c r="B53" s="55" t="s">
        <v>53</v>
      </c>
      <c r="C53" s="17"/>
      <c r="D53" s="210" t="s">
        <v>96</v>
      </c>
      <c r="E53" s="211" t="s">
        <v>58</v>
      </c>
      <c r="F53" s="205" t="s">
        <v>0</v>
      </c>
      <c r="G53" s="205">
        <v>45500</v>
      </c>
      <c r="H53" s="361">
        <v>0.4</v>
      </c>
      <c r="I53" s="156">
        <v>18200</v>
      </c>
      <c r="J53" s="212"/>
      <c r="K53" s="103"/>
      <c r="L53" s="103"/>
    </row>
    <row r="54" spans="1:12" s="98" customFormat="1" x14ac:dyDescent="0.3">
      <c r="A54" s="97"/>
      <c r="B54" s="55" t="s">
        <v>52</v>
      </c>
      <c r="C54" s="17"/>
      <c r="D54" s="210" t="s">
        <v>96</v>
      </c>
      <c r="E54" s="211" t="s">
        <v>54</v>
      </c>
      <c r="F54" s="205" t="s">
        <v>120</v>
      </c>
      <c r="G54" s="205">
        <v>45500</v>
      </c>
      <c r="H54" s="361">
        <v>0.5</v>
      </c>
      <c r="I54" s="156">
        <v>22750</v>
      </c>
      <c r="J54" s="212"/>
      <c r="K54" s="103"/>
      <c r="L54" s="103"/>
    </row>
    <row r="55" spans="1:12" s="98" customFormat="1" x14ac:dyDescent="0.3">
      <c r="A55" s="97"/>
      <c r="B55" s="208" t="s">
        <v>51</v>
      </c>
      <c r="C55" s="155"/>
      <c r="D55" s="210" t="s">
        <v>96</v>
      </c>
      <c r="E55" s="211" t="s">
        <v>29</v>
      </c>
      <c r="F55" s="205" t="s">
        <v>0</v>
      </c>
      <c r="G55" s="205">
        <v>455</v>
      </c>
      <c r="H55" s="361">
        <v>0.7</v>
      </c>
      <c r="I55" s="156">
        <v>318.5</v>
      </c>
      <c r="J55" s="212"/>
      <c r="K55" s="103"/>
      <c r="L55" s="103"/>
    </row>
    <row r="56" spans="1:12" s="98" customFormat="1" x14ac:dyDescent="0.3">
      <c r="A56" s="97">
        <v>11</v>
      </c>
      <c r="B56" s="55" t="s">
        <v>95</v>
      </c>
      <c r="C56" s="17"/>
      <c r="D56" s="116" t="s">
        <v>96</v>
      </c>
      <c r="E56" s="193" t="s">
        <v>55</v>
      </c>
      <c r="F56" s="16" t="s">
        <v>0</v>
      </c>
      <c r="G56" s="16">
        <v>45500</v>
      </c>
      <c r="H56" s="360">
        <v>1</v>
      </c>
      <c r="I56" s="17">
        <v>45500</v>
      </c>
      <c r="J56" s="202"/>
      <c r="K56" s="103"/>
      <c r="L56" s="103"/>
    </row>
    <row r="57" spans="1:12" s="12" customFormat="1" ht="15.6" x14ac:dyDescent="0.3">
      <c r="A57" s="18"/>
      <c r="B57" s="237"/>
      <c r="C57" s="238"/>
      <c r="D57" s="238"/>
      <c r="E57" s="238"/>
      <c r="F57" s="328" t="s">
        <v>129</v>
      </c>
      <c r="G57" s="329"/>
      <c r="H57" s="329"/>
      <c r="I57" s="241">
        <v>580736.5</v>
      </c>
      <c r="J57" s="54">
        <v>0</v>
      </c>
      <c r="K57" s="104"/>
      <c r="L57" s="104"/>
    </row>
    <row r="58" spans="1:12" ht="18" customHeight="1" x14ac:dyDescent="0.3">
      <c r="B58" s="239"/>
      <c r="E58" s="250" t="s">
        <v>130</v>
      </c>
      <c r="F58" s="240" t="s">
        <v>126</v>
      </c>
      <c r="G58" s="218"/>
      <c r="H58" s="272">
        <v>0.2374</v>
      </c>
      <c r="I58" s="242">
        <v>137866.84510000001</v>
      </c>
      <c r="J58" s="9"/>
      <c r="K58" s="2"/>
      <c r="L58" s="2"/>
    </row>
    <row r="59" spans="1:12" ht="15.6" x14ac:dyDescent="0.3">
      <c r="B59" s="244"/>
      <c r="C59" s="244"/>
      <c r="D59" s="245"/>
      <c r="E59" s="246" t="s">
        <v>70</v>
      </c>
      <c r="F59" s="325" t="s">
        <v>128</v>
      </c>
      <c r="G59" s="326"/>
      <c r="H59" s="326"/>
      <c r="I59" s="243">
        <v>718603.34510000004</v>
      </c>
    </row>
  </sheetData>
  <protectedRanges>
    <protectedRange password="C62E" sqref="J10" name="Intervalo1"/>
  </protectedRanges>
  <mergeCells count="12">
    <mergeCell ref="D11:D12"/>
    <mergeCell ref="G11:G12"/>
    <mergeCell ref="B2:G9"/>
    <mergeCell ref="B11:B12"/>
    <mergeCell ref="C11:C12"/>
    <mergeCell ref="E11:E12"/>
    <mergeCell ref="F11:F12"/>
    <mergeCell ref="F59:H59"/>
    <mergeCell ref="F57:H57"/>
    <mergeCell ref="H11:H12"/>
    <mergeCell ref="I11:I12"/>
    <mergeCell ref="J11:J12"/>
  </mergeCells>
  <phoneticPr fontId="35" type="noConversion"/>
  <conditionalFormatting sqref="C14">
    <cfRule type="expression" dxfId="146" priority="24">
      <formula>#REF!=" "</formula>
    </cfRule>
  </conditionalFormatting>
  <conditionalFormatting sqref="C15:C16">
    <cfRule type="expression" dxfId="145" priority="22">
      <formula>#REF!=" "</formula>
    </cfRule>
  </conditionalFormatting>
  <conditionalFormatting sqref="C53:C56">
    <cfRule type="notContainsBlanks" dxfId="144" priority="23">
      <formula>LEN(TRIM(C53))&gt;0</formula>
    </cfRule>
  </conditionalFormatting>
  <conditionalFormatting sqref="D18:D32">
    <cfRule type="expression" dxfId="143" priority="21">
      <formula>#REF!=" "</formula>
    </cfRule>
  </conditionalFormatting>
  <conditionalFormatting sqref="E11:E12">
    <cfRule type="cellIs" dxfId="142" priority="14" operator="equal">
      <formula>"INSERIR CÓDIGO!"</formula>
    </cfRule>
  </conditionalFormatting>
  <conditionalFormatting sqref="E14 E16:E17 E34">
    <cfRule type="cellIs" dxfId="141" priority="37" operator="equal">
      <formula>"INSERIR CÓDIGO!"</formula>
    </cfRule>
  </conditionalFormatting>
  <conditionalFormatting sqref="E14">
    <cfRule type="expression" dxfId="140" priority="35">
      <formula>#REF!=" "</formula>
    </cfRule>
  </conditionalFormatting>
  <conditionalFormatting sqref="E14:E16">
    <cfRule type="expression" dxfId="139" priority="34">
      <formula>#REF!=" "</formula>
    </cfRule>
  </conditionalFormatting>
  <conditionalFormatting sqref="E16:E17 E34">
    <cfRule type="expression" dxfId="138" priority="38">
      <formula>#REF!=" "</formula>
    </cfRule>
  </conditionalFormatting>
  <conditionalFormatting sqref="E18:E33">
    <cfRule type="expression" dxfId="137" priority="33">
      <formula>#REF!=" "</formula>
    </cfRule>
  </conditionalFormatting>
  <conditionalFormatting sqref="E51">
    <cfRule type="cellIs" dxfId="136" priority="13" operator="equal">
      <formula>"INSERIR CÓDIGO!"</formula>
    </cfRule>
  </conditionalFormatting>
  <conditionalFormatting sqref="E59">
    <cfRule type="cellIs" dxfId="135" priority="8" operator="equal">
      <formula>"INSERIR CÓDIGO!"</formula>
    </cfRule>
    <cfRule type="expression" dxfId="134" priority="9">
      <formula>$A59&lt;&gt;#REF!</formula>
    </cfRule>
  </conditionalFormatting>
  <conditionalFormatting sqref="E35:G35 E39:G50">
    <cfRule type="expression" dxfId="133" priority="17">
      <formula>#REF!=" "</formula>
    </cfRule>
  </conditionalFormatting>
  <conditionalFormatting sqref="E36:G38">
    <cfRule type="expression" dxfId="132" priority="7">
      <formula>#REF!=" "</formula>
    </cfRule>
  </conditionalFormatting>
  <conditionalFormatting sqref="E52:G56">
    <cfRule type="expression" dxfId="131" priority="15">
      <formula>#REF!=" "</formula>
    </cfRule>
  </conditionalFormatting>
  <conditionalFormatting sqref="E51:H51">
    <cfRule type="expression" dxfId="130" priority="12">
      <formula>#REF!=" "</formula>
    </cfRule>
  </conditionalFormatting>
  <conditionalFormatting sqref="F15:F34">
    <cfRule type="expression" dxfId="129" priority="42">
      <formula>#REF!=" "</formula>
    </cfRule>
  </conditionalFormatting>
  <conditionalFormatting sqref="F14:G14 G15:G16">
    <cfRule type="expression" dxfId="128" priority="39">
      <formula>#REF!=" "</formula>
    </cfRule>
  </conditionalFormatting>
  <conditionalFormatting sqref="G18:G33">
    <cfRule type="expression" dxfId="127" priority="41">
      <formula>#REF!=" "</formula>
    </cfRule>
  </conditionalFormatting>
  <conditionalFormatting sqref="H17">
    <cfRule type="expression" dxfId="126" priority="20">
      <formula>#REF!=" "</formula>
    </cfRule>
  </conditionalFormatting>
  <conditionalFormatting sqref="H34">
    <cfRule type="expression" dxfId="125" priority="1">
      <formula>#REF!=" "</formula>
    </cfRule>
  </conditionalFormatting>
  <conditionalFormatting sqref="H45">
    <cfRule type="expression" dxfId="124" priority="6">
      <formula>#REF!=" "</formula>
    </cfRule>
  </conditionalFormatting>
  <conditionalFormatting sqref="J14:J16 J18:J33 J35:J50 J52:J56">
    <cfRule type="expression" dxfId="123" priority="43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D38E0-041C-4288-9C1C-C369364CE863}">
  <sheetPr codeName="Planilha12">
    <tabColor rgb="FFF8DAF8"/>
    <pageSetUpPr autoPageBreaks="0" fitToPage="1"/>
  </sheetPr>
  <dimension ref="A1:L58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7.88671875" style="8" hidden="1" customWidth="1"/>
    <col min="4" max="4" width="13.5546875" style="8" customWidth="1"/>
    <col min="5" max="5" width="61.88671875" style="19" customWidth="1"/>
    <col min="6" max="6" width="9.33203125" style="10" customWidth="1"/>
    <col min="7" max="7" width="17.109375" style="6" customWidth="1"/>
    <col min="8" max="8" width="19.6640625" style="95" customWidth="1"/>
    <col min="9" max="9" width="24.6640625" style="7" customWidth="1"/>
    <col min="10" max="10" width="15" style="20" hidden="1" customWidth="1"/>
    <col min="11" max="11" width="11.6640625" style="9" customWidth="1"/>
    <col min="12" max="12" width="20.5546875" style="2" bestFit="1" customWidth="1"/>
    <col min="13" max="16384" width="11.44140625" style="2"/>
  </cols>
  <sheetData>
    <row r="1" spans="1:12" ht="7.2" customHeight="1" x14ac:dyDescent="0.3"/>
    <row r="2" spans="1:12" s="1" customFormat="1" ht="12" customHeight="1" x14ac:dyDescent="0.3">
      <c r="B2" s="338" t="s">
        <v>145</v>
      </c>
      <c r="C2" s="339"/>
      <c r="D2" s="339"/>
      <c r="E2" s="339"/>
      <c r="F2" s="339"/>
      <c r="G2" s="339"/>
      <c r="H2" s="214"/>
      <c r="I2" s="52"/>
      <c r="J2" s="53"/>
      <c r="K2" s="103"/>
    </row>
    <row r="3" spans="1:12" s="1" customFormat="1" ht="12" customHeight="1" x14ac:dyDescent="0.3">
      <c r="B3" s="313"/>
      <c r="C3" s="314"/>
      <c r="D3" s="314"/>
      <c r="E3" s="314"/>
      <c r="F3" s="314"/>
      <c r="G3" s="314"/>
      <c r="H3" s="215"/>
      <c r="J3" s="66"/>
      <c r="K3" s="103"/>
    </row>
    <row r="4" spans="1:12" ht="12" customHeight="1" x14ac:dyDescent="0.3">
      <c r="B4" s="313"/>
      <c r="C4" s="314"/>
      <c r="D4" s="314"/>
      <c r="E4" s="314"/>
      <c r="F4" s="314"/>
      <c r="G4" s="314"/>
      <c r="H4" s="215"/>
      <c r="I4" s="23"/>
      <c r="J4" s="4"/>
      <c r="K4" s="103"/>
    </row>
    <row r="5" spans="1:12" ht="12" customHeight="1" x14ac:dyDescent="0.3">
      <c r="B5" s="313"/>
      <c r="C5" s="314"/>
      <c r="D5" s="314"/>
      <c r="E5" s="314"/>
      <c r="F5" s="314"/>
      <c r="G5" s="314"/>
      <c r="H5" s="215"/>
      <c r="I5" s="23"/>
      <c r="J5" s="23"/>
      <c r="K5" s="103"/>
    </row>
    <row r="6" spans="1:12" ht="12" customHeight="1" x14ac:dyDescent="0.3">
      <c r="B6" s="313"/>
      <c r="C6" s="314"/>
      <c r="D6" s="314"/>
      <c r="E6" s="314"/>
      <c r="F6" s="314"/>
      <c r="G6" s="314"/>
      <c r="H6" s="215"/>
      <c r="I6" s="23"/>
      <c r="J6" s="23"/>
      <c r="K6" s="103"/>
      <c r="L6" s="11"/>
    </row>
    <row r="7" spans="1:12" ht="12" customHeight="1" x14ac:dyDescent="0.3">
      <c r="B7" s="313"/>
      <c r="C7" s="314"/>
      <c r="D7" s="314"/>
      <c r="E7" s="314"/>
      <c r="F7" s="314"/>
      <c r="G7" s="314"/>
      <c r="H7" s="215"/>
      <c r="I7" s="23"/>
      <c r="J7" s="23"/>
      <c r="K7" s="103"/>
      <c r="L7" s="11"/>
    </row>
    <row r="8" spans="1:12" ht="12" customHeight="1" x14ac:dyDescent="0.3">
      <c r="B8" s="313"/>
      <c r="C8" s="314"/>
      <c r="D8" s="314"/>
      <c r="E8" s="314"/>
      <c r="F8" s="314"/>
      <c r="G8" s="314"/>
      <c r="H8" s="215"/>
      <c r="I8" s="23"/>
      <c r="J8" s="23"/>
      <c r="K8" s="103"/>
      <c r="L8" s="11"/>
    </row>
    <row r="9" spans="1:12" s="1" customFormat="1" ht="6" customHeight="1" x14ac:dyDescent="0.3">
      <c r="B9" s="344"/>
      <c r="C9" s="345"/>
      <c r="D9" s="345"/>
      <c r="E9" s="345"/>
      <c r="F9" s="345"/>
      <c r="G9" s="345"/>
      <c r="H9" s="216"/>
      <c r="J9" s="66"/>
      <c r="K9" s="103"/>
      <c r="L9" s="11"/>
    </row>
    <row r="10" spans="1:12" ht="16.2" customHeight="1" x14ac:dyDescent="0.3">
      <c r="B10" s="91"/>
      <c r="C10" s="92"/>
      <c r="D10" s="92"/>
      <c r="E10" s="93" t="s">
        <v>3</v>
      </c>
      <c r="F10" s="123"/>
      <c r="G10" s="94"/>
      <c r="H10" s="94"/>
      <c r="I10" s="94"/>
      <c r="J10" s="94"/>
      <c r="K10" s="103"/>
      <c r="L10" s="11"/>
    </row>
    <row r="11" spans="1:12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30" t="s">
        <v>4</v>
      </c>
      <c r="J11" s="336" t="s">
        <v>6</v>
      </c>
      <c r="K11" s="103"/>
    </row>
    <row r="12" spans="1:12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31"/>
      <c r="J12" s="337"/>
      <c r="K12" s="103"/>
    </row>
    <row r="13" spans="1:12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75"/>
      <c r="I13" s="79">
        <v>116000</v>
      </c>
      <c r="J13" s="79">
        <v>0</v>
      </c>
      <c r="K13" s="103"/>
    </row>
    <row r="14" spans="1:12" s="12" customFormat="1" x14ac:dyDescent="0.3">
      <c r="A14" s="14">
        <v>8</v>
      </c>
      <c r="B14" s="55" t="s">
        <v>14</v>
      </c>
      <c r="C14" s="16"/>
      <c r="D14" s="113" t="s">
        <v>96</v>
      </c>
      <c r="E14" s="193" t="s">
        <v>50</v>
      </c>
      <c r="F14" s="124" t="s">
        <v>0</v>
      </c>
      <c r="G14" s="17">
        <v>2500</v>
      </c>
      <c r="H14" s="359">
        <v>26.4</v>
      </c>
      <c r="I14" s="17">
        <v>66000</v>
      </c>
      <c r="J14" s="17"/>
      <c r="K14" s="103"/>
    </row>
    <row r="15" spans="1:12" s="98" customFormat="1" x14ac:dyDescent="0.3">
      <c r="A15" s="97">
        <v>7</v>
      </c>
      <c r="B15" s="55" t="s">
        <v>115</v>
      </c>
      <c r="C15" s="16"/>
      <c r="D15" s="113" t="s">
        <v>96</v>
      </c>
      <c r="E15" s="193" t="s">
        <v>22</v>
      </c>
      <c r="F15" s="124" t="s">
        <v>0</v>
      </c>
      <c r="G15" s="17">
        <v>25000</v>
      </c>
      <c r="H15" s="359">
        <v>1</v>
      </c>
      <c r="I15" s="17">
        <v>25000</v>
      </c>
      <c r="J15" s="16"/>
      <c r="K15" s="103"/>
    </row>
    <row r="16" spans="1:12" s="98" customFormat="1" x14ac:dyDescent="0.3">
      <c r="A16" s="97">
        <v>7</v>
      </c>
      <c r="B16" s="55" t="s">
        <v>116</v>
      </c>
      <c r="C16" s="16"/>
      <c r="D16" s="113" t="s">
        <v>96</v>
      </c>
      <c r="E16" s="193" t="s">
        <v>61</v>
      </c>
      <c r="F16" s="124" t="s">
        <v>0</v>
      </c>
      <c r="G16" s="17">
        <v>25000</v>
      </c>
      <c r="H16" s="359">
        <v>1</v>
      </c>
      <c r="I16" s="17">
        <v>25000</v>
      </c>
      <c r="J16" s="16"/>
      <c r="K16" s="103"/>
    </row>
    <row r="17" spans="1:11" s="13" customFormat="1" x14ac:dyDescent="0.3">
      <c r="A17" s="76" t="s">
        <v>7</v>
      </c>
      <c r="B17" s="78">
        <v>2</v>
      </c>
      <c r="C17" s="71"/>
      <c r="D17" s="112"/>
      <c r="E17" s="72" t="s">
        <v>78</v>
      </c>
      <c r="F17" s="73"/>
      <c r="G17" s="74"/>
      <c r="H17" s="129"/>
      <c r="I17" s="79">
        <v>121440</v>
      </c>
      <c r="J17" s="79">
        <v>0</v>
      </c>
      <c r="K17" s="103"/>
    </row>
    <row r="18" spans="1:11" s="98" customFormat="1" ht="16.5" customHeight="1" x14ac:dyDescent="0.3">
      <c r="A18" s="14">
        <v>1</v>
      </c>
      <c r="B18" s="55" t="s">
        <v>15</v>
      </c>
      <c r="C18" s="17"/>
      <c r="D18" s="113" t="s">
        <v>96</v>
      </c>
      <c r="E18" s="193" t="s">
        <v>24</v>
      </c>
      <c r="F18" s="124" t="s">
        <v>0</v>
      </c>
      <c r="G18" s="17">
        <v>3300</v>
      </c>
      <c r="H18" s="359">
        <v>11.5</v>
      </c>
      <c r="I18" s="17">
        <v>37950</v>
      </c>
      <c r="J18" s="17"/>
      <c r="K18" s="103"/>
    </row>
    <row r="19" spans="1:11" s="98" customFormat="1" x14ac:dyDescent="0.3">
      <c r="A19" s="14">
        <v>6</v>
      </c>
      <c r="B19" s="55" t="s">
        <v>17</v>
      </c>
      <c r="C19" s="17"/>
      <c r="D19" s="113" t="s">
        <v>96</v>
      </c>
      <c r="E19" s="193" t="s">
        <v>25</v>
      </c>
      <c r="F19" s="124" t="s">
        <v>0</v>
      </c>
      <c r="G19" s="17">
        <v>3300</v>
      </c>
      <c r="H19" s="359">
        <v>3.5</v>
      </c>
      <c r="I19" s="17">
        <v>11550</v>
      </c>
      <c r="J19" s="17"/>
      <c r="K19" s="103"/>
    </row>
    <row r="20" spans="1:11" s="98" customFormat="1" x14ac:dyDescent="0.3">
      <c r="A20" s="14">
        <v>6</v>
      </c>
      <c r="B20" s="55" t="s">
        <v>16</v>
      </c>
      <c r="C20" s="17"/>
      <c r="D20" s="113" t="s">
        <v>96</v>
      </c>
      <c r="E20" s="193" t="s">
        <v>26</v>
      </c>
      <c r="F20" s="124" t="s">
        <v>0</v>
      </c>
      <c r="G20" s="17">
        <v>3300</v>
      </c>
      <c r="H20" s="359">
        <v>5.2</v>
      </c>
      <c r="I20" s="17">
        <v>17160</v>
      </c>
      <c r="J20" s="17"/>
      <c r="K20" s="103"/>
    </row>
    <row r="21" spans="1:11" s="98" customFormat="1" x14ac:dyDescent="0.3">
      <c r="A21" s="14">
        <v>6</v>
      </c>
      <c r="B21" s="55" t="s">
        <v>19</v>
      </c>
      <c r="C21" s="17"/>
      <c r="D21" s="113" t="s">
        <v>96</v>
      </c>
      <c r="E21" s="193" t="s">
        <v>27</v>
      </c>
      <c r="F21" s="124" t="s">
        <v>0</v>
      </c>
      <c r="G21" s="17">
        <v>3300</v>
      </c>
      <c r="H21" s="359">
        <v>3.5</v>
      </c>
      <c r="I21" s="17">
        <v>11550</v>
      </c>
      <c r="J21" s="17"/>
      <c r="K21" s="103"/>
    </row>
    <row r="22" spans="1:11" s="98" customFormat="1" x14ac:dyDescent="0.3">
      <c r="A22" s="14">
        <v>4</v>
      </c>
      <c r="B22" s="55" t="s">
        <v>21</v>
      </c>
      <c r="C22" s="17"/>
      <c r="D22" s="113" t="s">
        <v>96</v>
      </c>
      <c r="E22" s="193" t="s">
        <v>31</v>
      </c>
      <c r="F22" s="124" t="s">
        <v>0</v>
      </c>
      <c r="G22" s="17">
        <v>3300</v>
      </c>
      <c r="H22" s="359">
        <v>2.5</v>
      </c>
      <c r="I22" s="17">
        <v>8250</v>
      </c>
      <c r="J22" s="17"/>
      <c r="K22" s="103"/>
    </row>
    <row r="23" spans="1:11" s="98" customFormat="1" x14ac:dyDescent="0.3">
      <c r="A23" s="14">
        <v>6</v>
      </c>
      <c r="B23" s="55" t="s">
        <v>32</v>
      </c>
      <c r="C23" s="17"/>
      <c r="D23" s="113" t="s">
        <v>96</v>
      </c>
      <c r="E23" s="193" t="s">
        <v>36</v>
      </c>
      <c r="F23" s="124" t="s">
        <v>0</v>
      </c>
      <c r="G23" s="17">
        <v>3300</v>
      </c>
      <c r="H23" s="359">
        <v>9</v>
      </c>
      <c r="I23" s="17">
        <v>29700</v>
      </c>
      <c r="J23" s="17"/>
      <c r="K23" s="103"/>
    </row>
    <row r="24" spans="1:11" s="98" customFormat="1" x14ac:dyDescent="0.3">
      <c r="A24" s="14">
        <v>6</v>
      </c>
      <c r="B24" s="55" t="s">
        <v>33</v>
      </c>
      <c r="C24" s="17"/>
      <c r="D24" s="113" t="s">
        <v>96</v>
      </c>
      <c r="E24" s="193" t="s">
        <v>38</v>
      </c>
      <c r="F24" s="124" t="s">
        <v>0</v>
      </c>
      <c r="G24" s="17">
        <v>3300</v>
      </c>
      <c r="H24" s="359">
        <v>1.6</v>
      </c>
      <c r="I24" s="17">
        <v>5280</v>
      </c>
      <c r="J24" s="17"/>
      <c r="K24" s="103"/>
    </row>
    <row r="25" spans="1:11" s="13" customFormat="1" x14ac:dyDescent="0.3">
      <c r="A25" s="76" t="s">
        <v>7</v>
      </c>
      <c r="B25" s="78">
        <v>3</v>
      </c>
      <c r="C25" s="71"/>
      <c r="D25" s="112"/>
      <c r="E25" s="72" t="s">
        <v>77</v>
      </c>
      <c r="F25" s="73"/>
      <c r="G25" s="74"/>
      <c r="H25" s="129"/>
      <c r="I25" s="79">
        <v>142890</v>
      </c>
      <c r="J25" s="79">
        <v>0</v>
      </c>
      <c r="K25" s="103"/>
    </row>
    <row r="26" spans="1:11" s="98" customFormat="1" ht="16.95" customHeight="1" x14ac:dyDescent="0.3">
      <c r="A26" s="14">
        <v>1</v>
      </c>
      <c r="B26" s="55" t="s">
        <v>59</v>
      </c>
      <c r="C26" s="17"/>
      <c r="D26" s="113" t="s">
        <v>96</v>
      </c>
      <c r="E26" s="193" t="s">
        <v>24</v>
      </c>
      <c r="F26" s="124" t="s">
        <v>0</v>
      </c>
      <c r="G26" s="17">
        <v>3300</v>
      </c>
      <c r="H26" s="359">
        <v>11.5</v>
      </c>
      <c r="I26" s="17">
        <v>37950</v>
      </c>
      <c r="J26" s="17"/>
      <c r="K26" s="103"/>
    </row>
    <row r="27" spans="1:11" s="98" customFormat="1" x14ac:dyDescent="0.3">
      <c r="A27" s="14">
        <v>6</v>
      </c>
      <c r="B27" s="55" t="s">
        <v>57</v>
      </c>
      <c r="C27" s="17"/>
      <c r="D27" s="113" t="s">
        <v>96</v>
      </c>
      <c r="E27" s="193" t="s">
        <v>25</v>
      </c>
      <c r="F27" s="124" t="s">
        <v>0</v>
      </c>
      <c r="G27" s="17">
        <v>3300</v>
      </c>
      <c r="H27" s="359">
        <v>10</v>
      </c>
      <c r="I27" s="17">
        <v>33000</v>
      </c>
      <c r="J27" s="17"/>
      <c r="K27" s="103"/>
    </row>
    <row r="28" spans="1:11" s="98" customFormat="1" x14ac:dyDescent="0.3">
      <c r="A28" s="14">
        <v>6</v>
      </c>
      <c r="B28" s="55" t="s">
        <v>81</v>
      </c>
      <c r="C28" s="17"/>
      <c r="D28" s="113" t="s">
        <v>96</v>
      </c>
      <c r="E28" s="193" t="s">
        <v>26</v>
      </c>
      <c r="F28" s="124" t="s">
        <v>0</v>
      </c>
      <c r="G28" s="17">
        <v>3300</v>
      </c>
      <c r="H28" s="359">
        <v>5.2</v>
      </c>
      <c r="I28" s="17">
        <v>17160</v>
      </c>
      <c r="J28" s="17"/>
      <c r="K28" s="103"/>
    </row>
    <row r="29" spans="1:11" s="98" customFormat="1" x14ac:dyDescent="0.3">
      <c r="A29" s="14">
        <v>6</v>
      </c>
      <c r="B29" s="55" t="s">
        <v>82</v>
      </c>
      <c r="C29" s="17"/>
      <c r="D29" s="113" t="s">
        <v>96</v>
      </c>
      <c r="E29" s="193" t="s">
        <v>27</v>
      </c>
      <c r="F29" s="124" t="s">
        <v>0</v>
      </c>
      <c r="G29" s="17">
        <v>3300</v>
      </c>
      <c r="H29" s="359">
        <v>3.5</v>
      </c>
      <c r="I29" s="17">
        <v>11550</v>
      </c>
      <c r="J29" s="17"/>
      <c r="K29" s="103"/>
    </row>
    <row r="30" spans="1:11" s="98" customFormat="1" x14ac:dyDescent="0.3">
      <c r="A30" s="14">
        <v>4</v>
      </c>
      <c r="B30" s="55" t="s">
        <v>84</v>
      </c>
      <c r="C30" s="17"/>
      <c r="D30" s="113" t="s">
        <v>96</v>
      </c>
      <c r="E30" s="193" t="s">
        <v>31</v>
      </c>
      <c r="F30" s="124" t="s">
        <v>0</v>
      </c>
      <c r="G30" s="17">
        <v>3300</v>
      </c>
      <c r="H30" s="359">
        <v>2.5</v>
      </c>
      <c r="I30" s="17">
        <v>8250</v>
      </c>
      <c r="J30" s="17"/>
      <c r="K30" s="103"/>
    </row>
    <row r="31" spans="1:11" s="98" customFormat="1" x14ac:dyDescent="0.3">
      <c r="A31" s="14">
        <v>6</v>
      </c>
      <c r="B31" s="55" t="s">
        <v>86</v>
      </c>
      <c r="C31" s="17"/>
      <c r="D31" s="113" t="s">
        <v>96</v>
      </c>
      <c r="E31" s="193" t="s">
        <v>36</v>
      </c>
      <c r="F31" s="124" t="s">
        <v>0</v>
      </c>
      <c r="G31" s="17">
        <v>3300</v>
      </c>
      <c r="H31" s="359">
        <v>9</v>
      </c>
      <c r="I31" s="17">
        <v>29700</v>
      </c>
      <c r="J31" s="17"/>
      <c r="K31" s="103"/>
    </row>
    <row r="32" spans="1:11" s="98" customFormat="1" ht="15.75" customHeight="1" x14ac:dyDescent="0.3">
      <c r="A32" s="14">
        <v>6</v>
      </c>
      <c r="B32" s="55" t="s">
        <v>87</v>
      </c>
      <c r="C32" s="17"/>
      <c r="D32" s="113" t="s">
        <v>96</v>
      </c>
      <c r="E32" s="193" t="s">
        <v>38</v>
      </c>
      <c r="F32" s="124" t="s">
        <v>0</v>
      </c>
      <c r="G32" s="17">
        <v>3300</v>
      </c>
      <c r="H32" s="359">
        <v>1.6</v>
      </c>
      <c r="I32" s="17">
        <v>5280</v>
      </c>
      <c r="J32" s="17"/>
      <c r="K32" s="103"/>
    </row>
    <row r="33" spans="1:12" s="13" customFormat="1" ht="13.95" customHeight="1" x14ac:dyDescent="0.3">
      <c r="A33" s="76" t="s">
        <v>7</v>
      </c>
      <c r="B33" s="78">
        <v>4</v>
      </c>
      <c r="C33" s="71"/>
      <c r="D33" s="112"/>
      <c r="E33" s="72" t="s">
        <v>127</v>
      </c>
      <c r="F33" s="73"/>
      <c r="G33" s="74"/>
      <c r="H33" s="129"/>
      <c r="I33" s="79">
        <v>127300</v>
      </c>
      <c r="J33" s="79">
        <v>0</v>
      </c>
      <c r="K33" s="103"/>
    </row>
    <row r="34" spans="1:12" s="98" customFormat="1" x14ac:dyDescent="0.3">
      <c r="A34" s="97"/>
      <c r="B34" s="55" t="s">
        <v>53</v>
      </c>
      <c r="C34" s="17"/>
      <c r="D34" s="113" t="s">
        <v>96</v>
      </c>
      <c r="E34" s="15" t="s">
        <v>58</v>
      </c>
      <c r="F34" s="124" t="s">
        <v>0</v>
      </c>
      <c r="G34" s="17">
        <v>67000</v>
      </c>
      <c r="H34" s="359">
        <v>0.4</v>
      </c>
      <c r="I34" s="17">
        <v>26800</v>
      </c>
      <c r="J34" s="100"/>
      <c r="K34" s="103"/>
    </row>
    <row r="35" spans="1:12" s="98" customFormat="1" x14ac:dyDescent="0.3">
      <c r="A35" s="97"/>
      <c r="B35" s="55" t="s">
        <v>52</v>
      </c>
      <c r="C35" s="17"/>
      <c r="D35" s="113" t="s">
        <v>96</v>
      </c>
      <c r="E35" s="15" t="s">
        <v>54</v>
      </c>
      <c r="F35" s="124" t="s">
        <v>0</v>
      </c>
      <c r="G35" s="17">
        <v>67000</v>
      </c>
      <c r="H35" s="359">
        <v>0.5</v>
      </c>
      <c r="I35" s="17">
        <v>33500</v>
      </c>
      <c r="J35" s="100"/>
      <c r="K35" s="103"/>
    </row>
    <row r="36" spans="1:12" s="98" customFormat="1" x14ac:dyDescent="0.3">
      <c r="A36" s="97">
        <v>15</v>
      </c>
      <c r="B36" s="55" t="s">
        <v>95</v>
      </c>
      <c r="C36" s="17"/>
      <c r="D36" s="270" t="s">
        <v>96</v>
      </c>
      <c r="E36" s="15" t="s">
        <v>55</v>
      </c>
      <c r="F36" s="266" t="s">
        <v>0</v>
      </c>
      <c r="G36" s="267">
        <v>67000</v>
      </c>
      <c r="H36" s="359">
        <v>1</v>
      </c>
      <c r="I36" s="17">
        <v>67000</v>
      </c>
      <c r="J36" s="100"/>
      <c r="K36" s="103"/>
    </row>
    <row r="37" spans="1:12" s="12" customFormat="1" ht="19.2" x14ac:dyDescent="0.3">
      <c r="A37" s="18"/>
      <c r="B37" s="237"/>
      <c r="C37" s="238"/>
      <c r="D37" s="19"/>
      <c r="E37" s="238"/>
      <c r="F37" s="340" t="s">
        <v>129</v>
      </c>
      <c r="G37" s="329"/>
      <c r="H37" s="341"/>
      <c r="I37" s="241">
        <v>507630</v>
      </c>
      <c r="J37" s="54">
        <v>0</v>
      </c>
      <c r="K37" s="104"/>
      <c r="L37" s="157"/>
    </row>
    <row r="38" spans="1:12" ht="18" customHeight="1" x14ac:dyDescent="0.3">
      <c r="B38" s="239"/>
      <c r="E38" s="250" t="s">
        <v>130</v>
      </c>
      <c r="F38" s="240" t="s">
        <v>126</v>
      </c>
      <c r="G38" s="218"/>
      <c r="H38" s="272">
        <v>0.2374</v>
      </c>
      <c r="I38" s="242">
        <v>120511.36199999999</v>
      </c>
      <c r="J38" s="9"/>
      <c r="K38" s="2"/>
    </row>
    <row r="39" spans="1:12" ht="15.6" x14ac:dyDescent="0.3">
      <c r="B39" s="244"/>
      <c r="C39" s="244"/>
      <c r="D39" s="245"/>
      <c r="E39" s="246" t="s">
        <v>71</v>
      </c>
      <c r="F39" s="325" t="s">
        <v>128</v>
      </c>
      <c r="G39" s="326"/>
      <c r="H39" s="327"/>
      <c r="I39" s="243">
        <v>628141.36199999996</v>
      </c>
    </row>
    <row r="40" spans="1:12" x14ac:dyDescent="0.3">
      <c r="H40" s="274"/>
    </row>
    <row r="41" spans="1:12" x14ac:dyDescent="0.3">
      <c r="H41" s="274"/>
    </row>
    <row r="42" spans="1:12" x14ac:dyDescent="0.3">
      <c r="H42" s="274"/>
    </row>
    <row r="43" spans="1:12" x14ac:dyDescent="0.3">
      <c r="H43" s="274"/>
    </row>
    <row r="44" spans="1:12" x14ac:dyDescent="0.3">
      <c r="H44" s="274"/>
    </row>
    <row r="45" spans="1:12" x14ac:dyDescent="0.3">
      <c r="H45" s="6"/>
    </row>
    <row r="46" spans="1:12" x14ac:dyDescent="0.3">
      <c r="H46" s="274"/>
    </row>
    <row r="47" spans="1:12" x14ac:dyDescent="0.3">
      <c r="H47" s="274"/>
    </row>
    <row r="48" spans="1:12" x14ac:dyDescent="0.3">
      <c r="H48" s="274"/>
    </row>
    <row r="49" spans="8:8" x14ac:dyDescent="0.3">
      <c r="H49" s="274"/>
    </row>
    <row r="50" spans="8:8" x14ac:dyDescent="0.3">
      <c r="H50" s="274"/>
    </row>
    <row r="52" spans="8:8" x14ac:dyDescent="0.3">
      <c r="H52" s="274"/>
    </row>
    <row r="53" spans="8:8" x14ac:dyDescent="0.3">
      <c r="H53" s="274"/>
    </row>
    <row r="54" spans="8:8" x14ac:dyDescent="0.3">
      <c r="H54" s="274"/>
    </row>
    <row r="55" spans="8:8" x14ac:dyDescent="0.3">
      <c r="H55" s="274"/>
    </row>
    <row r="56" spans="8:8" x14ac:dyDescent="0.3">
      <c r="H56" s="274"/>
    </row>
    <row r="58" spans="8:8" x14ac:dyDescent="0.3">
      <c r="H58" s="274"/>
    </row>
  </sheetData>
  <protectedRanges>
    <protectedRange password="C62E" sqref="J10" name="Intervalo1"/>
  </protectedRanges>
  <mergeCells count="12">
    <mergeCell ref="B2:G9"/>
    <mergeCell ref="B11:B12"/>
    <mergeCell ref="C11:C12"/>
    <mergeCell ref="D11:D12"/>
    <mergeCell ref="E11:E12"/>
    <mergeCell ref="F11:F12"/>
    <mergeCell ref="G11:G12"/>
    <mergeCell ref="F39:H39"/>
    <mergeCell ref="F37:H37"/>
    <mergeCell ref="H11:H12"/>
    <mergeCell ref="I11:I12"/>
    <mergeCell ref="J11:J12"/>
  </mergeCells>
  <conditionalFormatting sqref="C15:C16 F33:G33">
    <cfRule type="expression" dxfId="122" priority="25">
      <formula>#REF!=" "</formula>
    </cfRule>
  </conditionalFormatting>
  <conditionalFormatting sqref="C34:C35">
    <cfRule type="notContainsBlanks" dxfId="121" priority="28">
      <formula>LEN(TRIM(C34))&gt;0</formula>
    </cfRule>
  </conditionalFormatting>
  <conditionalFormatting sqref="C14:D14 D15:D16">
    <cfRule type="expression" dxfId="120" priority="29">
      <formula>#REF!=" "</formula>
    </cfRule>
  </conditionalFormatting>
  <conditionalFormatting sqref="D26:D32 D34:E35 D36">
    <cfRule type="expression" dxfId="119" priority="23">
      <formula>#REF!=" "</formula>
    </cfRule>
  </conditionalFormatting>
  <conditionalFormatting sqref="E11:E12">
    <cfRule type="cellIs" dxfId="118" priority="10" operator="equal">
      <formula>"INSERIR CÓDIGO!"</formula>
    </cfRule>
  </conditionalFormatting>
  <conditionalFormatting sqref="E14:E16">
    <cfRule type="expression" dxfId="117" priority="22">
      <formula>#REF!=" "</formula>
    </cfRule>
  </conditionalFormatting>
  <conditionalFormatting sqref="E17 E25 E34:E35">
    <cfRule type="cellIs" dxfId="116" priority="26" operator="equal">
      <formula>"INSERIR CÓDIGO!"</formula>
    </cfRule>
  </conditionalFormatting>
  <conditionalFormatting sqref="E18:E24">
    <cfRule type="expression" dxfId="115" priority="21">
      <formula>#REF!=" "</formula>
    </cfRule>
  </conditionalFormatting>
  <conditionalFormatting sqref="E26:E32">
    <cfRule type="expression" dxfId="114" priority="20">
      <formula>#REF!=" "</formula>
    </cfRule>
  </conditionalFormatting>
  <conditionalFormatting sqref="E33">
    <cfRule type="expression" dxfId="113" priority="8">
      <formula>#REF!=" "</formula>
    </cfRule>
    <cfRule type="cellIs" dxfId="112" priority="9" operator="equal">
      <formula>"INSERIR CÓDIGO!"</formula>
    </cfRule>
  </conditionalFormatting>
  <conditionalFormatting sqref="E36">
    <cfRule type="expression" dxfId="111" priority="2">
      <formula>#REF!=" "</formula>
    </cfRule>
    <cfRule type="cellIs" dxfId="110" priority="3" operator="equal">
      <formula>"INSERIR CÓDIGO!"</formula>
    </cfRule>
  </conditionalFormatting>
  <conditionalFormatting sqref="E39">
    <cfRule type="cellIs" dxfId="109" priority="4" operator="equal">
      <formula>"INSERIR CÓDIGO!"</formula>
    </cfRule>
    <cfRule type="expression" dxfId="108" priority="5">
      <formula>$A39&lt;&gt;#REF!</formula>
    </cfRule>
  </conditionalFormatting>
  <conditionalFormatting sqref="E17:F17 D18:D24 E25:F25">
    <cfRule type="expression" dxfId="107" priority="24">
      <formula>#REF!=" "</formula>
    </cfRule>
  </conditionalFormatting>
  <conditionalFormatting sqref="H14:H36">
    <cfRule type="expression" dxfId="106" priority="11">
      <formula>#REF!=" "</formula>
    </cfRule>
  </conditionalFormatting>
  <conditionalFormatting sqref="J15:J16">
    <cfRule type="expression" dxfId="105" priority="59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27157-F2E4-4567-B3EF-076FC09B562B}">
  <sheetPr codeName="Planilha13">
    <tabColor rgb="FFF088E1"/>
    <pageSetUpPr autoPageBreaks="0" fitToPage="1"/>
  </sheetPr>
  <dimension ref="A1:L58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7.88671875" style="8" hidden="1" customWidth="1"/>
    <col min="4" max="4" width="13.6640625" style="8" customWidth="1"/>
    <col min="5" max="5" width="62" style="19" customWidth="1"/>
    <col min="6" max="6" width="9.33203125" style="10" customWidth="1"/>
    <col min="7" max="7" width="17.109375" style="6" customWidth="1"/>
    <col min="8" max="8" width="19.6640625" style="117" customWidth="1"/>
    <col min="9" max="9" width="24.6640625" style="7" customWidth="1"/>
    <col min="10" max="10" width="15" style="20" hidden="1" customWidth="1"/>
    <col min="11" max="12" width="11.6640625" style="9" customWidth="1"/>
    <col min="13" max="13" width="75.44140625" style="2" customWidth="1"/>
    <col min="14" max="16384" width="11.44140625" style="2"/>
  </cols>
  <sheetData>
    <row r="1" spans="1:12" ht="7.2" customHeight="1" x14ac:dyDescent="0.3"/>
    <row r="2" spans="1:12" s="1" customFormat="1" ht="12" customHeight="1" x14ac:dyDescent="0.3">
      <c r="B2" s="338" t="s">
        <v>146</v>
      </c>
      <c r="C2" s="339"/>
      <c r="D2" s="339"/>
      <c r="E2" s="339"/>
      <c r="F2" s="339"/>
      <c r="G2" s="339"/>
      <c r="H2" s="214"/>
      <c r="I2" s="52"/>
      <c r="J2" s="53"/>
      <c r="K2" s="103"/>
      <c r="L2" s="103"/>
    </row>
    <row r="3" spans="1:12" s="1" customFormat="1" ht="12" customHeight="1" x14ac:dyDescent="0.3">
      <c r="B3" s="313"/>
      <c r="C3" s="314"/>
      <c r="D3" s="314"/>
      <c r="E3" s="314"/>
      <c r="F3" s="314"/>
      <c r="G3" s="314"/>
      <c r="H3" s="215"/>
      <c r="J3" s="66"/>
      <c r="K3" s="103"/>
      <c r="L3" s="103"/>
    </row>
    <row r="4" spans="1:12" ht="12" customHeight="1" x14ac:dyDescent="0.3">
      <c r="B4" s="313"/>
      <c r="C4" s="314"/>
      <c r="D4" s="314"/>
      <c r="E4" s="314"/>
      <c r="F4" s="314"/>
      <c r="G4" s="314"/>
      <c r="H4" s="215"/>
      <c r="I4" s="23"/>
      <c r="J4" s="4"/>
      <c r="K4" s="103"/>
      <c r="L4" s="103"/>
    </row>
    <row r="5" spans="1:12" ht="12" customHeight="1" x14ac:dyDescent="0.3">
      <c r="B5" s="313"/>
      <c r="C5" s="314"/>
      <c r="D5" s="314"/>
      <c r="E5" s="314"/>
      <c r="F5" s="314"/>
      <c r="G5" s="314"/>
      <c r="H5" s="215"/>
      <c r="I5" s="23"/>
      <c r="J5" s="23"/>
      <c r="K5" s="103"/>
      <c r="L5" s="103"/>
    </row>
    <row r="6" spans="1:12" ht="12" customHeight="1" x14ac:dyDescent="0.3">
      <c r="B6" s="313"/>
      <c r="C6" s="314"/>
      <c r="D6" s="314"/>
      <c r="E6" s="314"/>
      <c r="F6" s="314"/>
      <c r="G6" s="314"/>
      <c r="H6" s="215"/>
      <c r="I6" s="23"/>
      <c r="J6" s="23"/>
      <c r="K6" s="103"/>
      <c r="L6" s="103"/>
    </row>
    <row r="7" spans="1:12" ht="12" customHeight="1" x14ac:dyDescent="0.3">
      <c r="B7" s="313"/>
      <c r="C7" s="314"/>
      <c r="D7" s="314"/>
      <c r="E7" s="314"/>
      <c r="F7" s="314"/>
      <c r="G7" s="314"/>
      <c r="H7" s="215"/>
      <c r="I7" s="23"/>
      <c r="J7" s="23"/>
      <c r="K7" s="103"/>
      <c r="L7" s="204">
        <v>0.01</v>
      </c>
    </row>
    <row r="8" spans="1:12" ht="12" customHeight="1" x14ac:dyDescent="0.3">
      <c r="B8" s="313"/>
      <c r="C8" s="314"/>
      <c r="D8" s="314"/>
      <c r="E8" s="314"/>
      <c r="F8" s="314"/>
      <c r="G8" s="314"/>
      <c r="H8" s="215"/>
      <c r="I8" s="23"/>
      <c r="J8" s="23"/>
      <c r="K8" s="103"/>
      <c r="L8" s="103"/>
    </row>
    <row r="9" spans="1:12" s="1" customFormat="1" ht="6" customHeight="1" x14ac:dyDescent="0.3">
      <c r="B9" s="64"/>
      <c r="C9" s="67"/>
      <c r="D9" s="67"/>
      <c r="F9" s="21"/>
      <c r="G9" s="65"/>
      <c r="H9" s="118"/>
      <c r="J9" s="66"/>
      <c r="K9" s="103"/>
      <c r="L9" s="103"/>
    </row>
    <row r="10" spans="1:12" ht="16.2" customHeight="1" x14ac:dyDescent="0.3">
      <c r="B10" s="91"/>
      <c r="C10" s="92"/>
      <c r="D10" s="92"/>
      <c r="E10" s="93" t="s">
        <v>3</v>
      </c>
      <c r="F10" s="94"/>
      <c r="G10" s="123"/>
      <c r="H10" s="119"/>
      <c r="I10" s="94"/>
      <c r="J10" s="94"/>
      <c r="K10" s="103"/>
      <c r="L10" s="103"/>
    </row>
    <row r="11" spans="1:12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30" t="s">
        <v>4</v>
      </c>
      <c r="J11" s="336" t="s">
        <v>6</v>
      </c>
      <c r="K11" s="103"/>
      <c r="L11" s="103"/>
    </row>
    <row r="12" spans="1:12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31"/>
      <c r="J12" s="337"/>
      <c r="K12" s="103"/>
      <c r="L12" s="103"/>
    </row>
    <row r="13" spans="1:12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127"/>
      <c r="I13" s="79">
        <v>122000</v>
      </c>
      <c r="J13" s="79">
        <v>0</v>
      </c>
      <c r="K13" s="103"/>
      <c r="L13" s="103"/>
    </row>
    <row r="14" spans="1:12" s="12" customFormat="1" x14ac:dyDescent="0.3">
      <c r="A14" s="14">
        <v>8</v>
      </c>
      <c r="B14" s="55" t="s">
        <v>14</v>
      </c>
      <c r="C14" s="16"/>
      <c r="D14" s="16" t="s">
        <v>96</v>
      </c>
      <c r="E14" s="193" t="s">
        <v>50</v>
      </c>
      <c r="F14" s="124" t="s">
        <v>0</v>
      </c>
      <c r="G14" s="17">
        <v>2500</v>
      </c>
      <c r="H14" s="360">
        <v>28.8</v>
      </c>
      <c r="I14" s="17">
        <v>72000</v>
      </c>
      <c r="J14" s="17"/>
      <c r="K14" s="103"/>
      <c r="L14" s="103"/>
    </row>
    <row r="15" spans="1:12" s="98" customFormat="1" x14ac:dyDescent="0.3">
      <c r="A15" s="97">
        <v>7</v>
      </c>
      <c r="B15" s="55" t="s">
        <v>115</v>
      </c>
      <c r="C15" s="16"/>
      <c r="D15" s="16" t="s">
        <v>96</v>
      </c>
      <c r="E15" s="193" t="s">
        <v>22</v>
      </c>
      <c r="F15" s="124" t="s">
        <v>0</v>
      </c>
      <c r="G15" s="17">
        <v>25000</v>
      </c>
      <c r="H15" s="360">
        <v>1</v>
      </c>
      <c r="I15" s="17">
        <v>25000</v>
      </c>
      <c r="J15" s="16"/>
      <c r="K15" s="103"/>
    </row>
    <row r="16" spans="1:12" s="98" customFormat="1" x14ac:dyDescent="0.3">
      <c r="A16" s="97">
        <v>7</v>
      </c>
      <c r="B16" s="55" t="s">
        <v>116</v>
      </c>
      <c r="C16" s="16"/>
      <c r="D16" s="16" t="s">
        <v>96</v>
      </c>
      <c r="E16" s="193" t="s">
        <v>61</v>
      </c>
      <c r="F16" s="124" t="s">
        <v>0</v>
      </c>
      <c r="G16" s="17">
        <v>25000</v>
      </c>
      <c r="H16" s="360">
        <v>1</v>
      </c>
      <c r="I16" s="17">
        <v>25000</v>
      </c>
      <c r="J16" s="16"/>
      <c r="K16" s="103"/>
    </row>
    <row r="17" spans="1:11" s="13" customFormat="1" x14ac:dyDescent="0.3">
      <c r="A17" s="76" t="s">
        <v>7</v>
      </c>
      <c r="B17" s="78">
        <v>2</v>
      </c>
      <c r="C17" s="71"/>
      <c r="D17" s="112"/>
      <c r="E17" s="192" t="s">
        <v>78</v>
      </c>
      <c r="F17" s="73"/>
      <c r="G17" s="74"/>
      <c r="H17" s="128"/>
      <c r="I17" s="79">
        <v>217974.9</v>
      </c>
      <c r="J17" s="79">
        <v>0</v>
      </c>
      <c r="K17" s="103"/>
    </row>
    <row r="18" spans="1:11" s="98" customFormat="1" ht="16.5" customHeight="1" x14ac:dyDescent="0.3">
      <c r="A18" s="14">
        <v>1</v>
      </c>
      <c r="B18" s="124" t="s">
        <v>15</v>
      </c>
      <c r="C18" s="17"/>
      <c r="D18" s="16" t="s">
        <v>96</v>
      </c>
      <c r="E18" s="195" t="s">
        <v>24</v>
      </c>
      <c r="F18" s="124" t="s">
        <v>0</v>
      </c>
      <c r="G18" s="17">
        <v>3300</v>
      </c>
      <c r="H18" s="360">
        <v>11.5</v>
      </c>
      <c r="I18" s="17">
        <v>37950</v>
      </c>
      <c r="J18" s="17"/>
      <c r="K18" s="103"/>
    </row>
    <row r="19" spans="1:11" s="98" customFormat="1" x14ac:dyDescent="0.3">
      <c r="A19" s="14">
        <v>6</v>
      </c>
      <c r="B19" s="124" t="s">
        <v>17</v>
      </c>
      <c r="C19" s="17"/>
      <c r="D19" s="16" t="s">
        <v>96</v>
      </c>
      <c r="E19" s="195" t="s">
        <v>25</v>
      </c>
      <c r="F19" s="124" t="s">
        <v>0</v>
      </c>
      <c r="G19" s="17">
        <v>3300</v>
      </c>
      <c r="H19" s="360">
        <v>3.5</v>
      </c>
      <c r="I19" s="17">
        <v>11550</v>
      </c>
      <c r="J19" s="17"/>
      <c r="K19" s="103"/>
    </row>
    <row r="20" spans="1:11" s="98" customFormat="1" x14ac:dyDescent="0.3">
      <c r="A20" s="14">
        <v>6</v>
      </c>
      <c r="B20" s="124" t="s">
        <v>16</v>
      </c>
      <c r="C20" s="17"/>
      <c r="D20" s="16" t="s">
        <v>96</v>
      </c>
      <c r="E20" s="195" t="s">
        <v>26</v>
      </c>
      <c r="F20" s="124" t="s">
        <v>0</v>
      </c>
      <c r="G20" s="17">
        <v>3300</v>
      </c>
      <c r="H20" s="360">
        <v>5.2</v>
      </c>
      <c r="I20" s="17">
        <v>17160</v>
      </c>
      <c r="J20" s="17"/>
      <c r="K20" s="103"/>
    </row>
    <row r="21" spans="1:11" s="98" customFormat="1" x14ac:dyDescent="0.3">
      <c r="A21" s="14">
        <v>6</v>
      </c>
      <c r="B21" s="124" t="s">
        <v>19</v>
      </c>
      <c r="C21" s="17"/>
      <c r="D21" s="16" t="s">
        <v>96</v>
      </c>
      <c r="E21" s="195" t="s">
        <v>27</v>
      </c>
      <c r="F21" s="124" t="s">
        <v>0</v>
      </c>
      <c r="G21" s="17">
        <v>3300</v>
      </c>
      <c r="H21" s="360">
        <v>3.5</v>
      </c>
      <c r="I21" s="17">
        <v>11550</v>
      </c>
      <c r="J21" s="17"/>
      <c r="K21" s="103"/>
    </row>
    <row r="22" spans="1:11" s="98" customFormat="1" x14ac:dyDescent="0.3">
      <c r="A22" s="14">
        <v>6</v>
      </c>
      <c r="B22" s="194" t="s">
        <v>20</v>
      </c>
      <c r="C22" s="156"/>
      <c r="D22" s="205" t="s">
        <v>96</v>
      </c>
      <c r="E22" s="206" t="s">
        <v>28</v>
      </c>
      <c r="F22" s="194" t="s">
        <v>0</v>
      </c>
      <c r="G22" s="156">
        <v>33</v>
      </c>
      <c r="H22" s="361">
        <v>1.9</v>
      </c>
      <c r="I22" s="156">
        <v>62.699999999999996</v>
      </c>
      <c r="J22" s="155"/>
      <c r="K22" s="103"/>
    </row>
    <row r="23" spans="1:11" s="98" customFormat="1" x14ac:dyDescent="0.3">
      <c r="A23" s="14">
        <v>4</v>
      </c>
      <c r="B23" s="194" t="s">
        <v>21</v>
      </c>
      <c r="C23" s="156"/>
      <c r="D23" s="205" t="s">
        <v>96</v>
      </c>
      <c r="E23" s="206" t="s">
        <v>31</v>
      </c>
      <c r="F23" s="194" t="s">
        <v>0</v>
      </c>
      <c r="G23" s="156">
        <v>3300</v>
      </c>
      <c r="H23" s="361">
        <v>2.5</v>
      </c>
      <c r="I23" s="156">
        <v>8250</v>
      </c>
      <c r="J23" s="17"/>
      <c r="K23" s="103"/>
    </row>
    <row r="24" spans="1:11" s="98" customFormat="1" x14ac:dyDescent="0.3">
      <c r="A24" s="14">
        <v>6</v>
      </c>
      <c r="B24" s="194" t="s">
        <v>32</v>
      </c>
      <c r="C24" s="156"/>
      <c r="D24" s="205" t="s">
        <v>96</v>
      </c>
      <c r="E24" s="206" t="s">
        <v>36</v>
      </c>
      <c r="F24" s="194" t="s">
        <v>0</v>
      </c>
      <c r="G24" s="156">
        <v>3300</v>
      </c>
      <c r="H24" s="361">
        <v>38.1</v>
      </c>
      <c r="I24" s="156">
        <v>125730</v>
      </c>
      <c r="J24" s="17"/>
      <c r="K24" s="103"/>
    </row>
    <row r="25" spans="1:11" s="98" customFormat="1" x14ac:dyDescent="0.3">
      <c r="A25" s="14">
        <v>6</v>
      </c>
      <c r="B25" s="194" t="s">
        <v>33</v>
      </c>
      <c r="C25" s="156"/>
      <c r="D25" s="205" t="s">
        <v>96</v>
      </c>
      <c r="E25" s="206" t="s">
        <v>38</v>
      </c>
      <c r="F25" s="194" t="s">
        <v>0</v>
      </c>
      <c r="G25" s="156">
        <v>3300</v>
      </c>
      <c r="H25" s="360">
        <v>1.6</v>
      </c>
      <c r="I25" s="156">
        <v>5280</v>
      </c>
      <c r="J25" s="156"/>
      <c r="K25" s="103"/>
    </row>
    <row r="26" spans="1:11" s="98" customFormat="1" x14ac:dyDescent="0.3">
      <c r="A26" s="14">
        <v>6</v>
      </c>
      <c r="B26" s="194" t="s">
        <v>35</v>
      </c>
      <c r="C26" s="156"/>
      <c r="D26" s="205" t="s">
        <v>96</v>
      </c>
      <c r="E26" s="206" t="s">
        <v>40</v>
      </c>
      <c r="F26" s="194" t="s">
        <v>0</v>
      </c>
      <c r="G26" s="156">
        <v>33</v>
      </c>
      <c r="H26" s="360">
        <v>5.6</v>
      </c>
      <c r="I26" s="17">
        <v>184.79999999999998</v>
      </c>
      <c r="J26" s="155"/>
      <c r="K26" s="103"/>
    </row>
    <row r="27" spans="1:11" s="98" customFormat="1" x14ac:dyDescent="0.3">
      <c r="A27" s="14">
        <v>6</v>
      </c>
      <c r="B27" s="194" t="s">
        <v>37</v>
      </c>
      <c r="C27" s="156"/>
      <c r="D27" s="205" t="s">
        <v>96</v>
      </c>
      <c r="E27" s="206" t="s">
        <v>42</v>
      </c>
      <c r="F27" s="194" t="s">
        <v>0</v>
      </c>
      <c r="G27" s="156">
        <v>33</v>
      </c>
      <c r="H27" s="360">
        <v>3</v>
      </c>
      <c r="I27" s="17">
        <v>99</v>
      </c>
      <c r="J27" s="155"/>
      <c r="K27" s="103"/>
    </row>
    <row r="28" spans="1:11" s="98" customFormat="1" x14ac:dyDescent="0.3">
      <c r="A28" s="14">
        <v>6</v>
      </c>
      <c r="B28" s="194" t="s">
        <v>41</v>
      </c>
      <c r="C28" s="156"/>
      <c r="D28" s="205" t="s">
        <v>96</v>
      </c>
      <c r="E28" s="206" t="s">
        <v>46</v>
      </c>
      <c r="F28" s="194" t="s">
        <v>0</v>
      </c>
      <c r="G28" s="156">
        <v>33</v>
      </c>
      <c r="H28" s="360">
        <v>1.8</v>
      </c>
      <c r="I28" s="17">
        <v>59.4</v>
      </c>
      <c r="J28" s="155"/>
      <c r="K28" s="103"/>
    </row>
    <row r="29" spans="1:11" s="98" customFormat="1" x14ac:dyDescent="0.3">
      <c r="A29" s="14">
        <v>6</v>
      </c>
      <c r="B29" s="194" t="s">
        <v>45</v>
      </c>
      <c r="C29" s="156"/>
      <c r="D29" s="205" t="s">
        <v>96</v>
      </c>
      <c r="E29" s="206" t="s">
        <v>48</v>
      </c>
      <c r="F29" s="194" t="s">
        <v>0</v>
      </c>
      <c r="G29" s="156">
        <v>33</v>
      </c>
      <c r="H29" s="360">
        <v>2</v>
      </c>
      <c r="I29" s="17">
        <v>66</v>
      </c>
      <c r="J29" s="155"/>
      <c r="K29" s="103"/>
    </row>
    <row r="30" spans="1:11" s="98" customFormat="1" x14ac:dyDescent="0.3">
      <c r="A30" s="14">
        <v>4</v>
      </c>
      <c r="B30" s="194" t="s">
        <v>121</v>
      </c>
      <c r="C30" s="156"/>
      <c r="D30" s="205" t="s">
        <v>96</v>
      </c>
      <c r="E30" s="206" t="s">
        <v>49</v>
      </c>
      <c r="F30" s="194" t="s">
        <v>0</v>
      </c>
      <c r="G30" s="156">
        <v>33</v>
      </c>
      <c r="H30" s="360">
        <v>1</v>
      </c>
      <c r="I30" s="17">
        <v>33</v>
      </c>
      <c r="J30" s="155"/>
      <c r="K30" s="103"/>
    </row>
    <row r="31" spans="1:11" s="13" customFormat="1" x14ac:dyDescent="0.3">
      <c r="A31" s="76" t="s">
        <v>7</v>
      </c>
      <c r="B31" s="78">
        <v>3</v>
      </c>
      <c r="C31" s="71"/>
      <c r="D31" s="112"/>
      <c r="E31" s="72" t="s">
        <v>77</v>
      </c>
      <c r="F31" s="73"/>
      <c r="G31" s="74"/>
      <c r="H31" s="128"/>
      <c r="I31" s="79">
        <v>248334.9</v>
      </c>
      <c r="J31" s="79">
        <v>0</v>
      </c>
      <c r="K31" s="103"/>
    </row>
    <row r="32" spans="1:11" s="98" customFormat="1" ht="16.95" customHeight="1" x14ac:dyDescent="0.3">
      <c r="A32" s="14">
        <v>1</v>
      </c>
      <c r="B32" s="124" t="s">
        <v>59</v>
      </c>
      <c r="C32" s="17"/>
      <c r="D32" s="16" t="s">
        <v>96</v>
      </c>
      <c r="E32" s="195" t="s">
        <v>24</v>
      </c>
      <c r="F32" s="124" t="s">
        <v>0</v>
      </c>
      <c r="G32" s="17">
        <v>3300</v>
      </c>
      <c r="H32" s="360">
        <v>11.5</v>
      </c>
      <c r="I32" s="17">
        <v>37950</v>
      </c>
      <c r="J32" s="17"/>
      <c r="K32" s="103"/>
    </row>
    <row r="33" spans="1:11" s="98" customFormat="1" x14ac:dyDescent="0.3">
      <c r="A33" s="14">
        <v>6</v>
      </c>
      <c r="B33" s="124" t="s">
        <v>57</v>
      </c>
      <c r="C33" s="17"/>
      <c r="D33" s="16" t="s">
        <v>96</v>
      </c>
      <c r="E33" s="195" t="s">
        <v>25</v>
      </c>
      <c r="F33" s="124" t="s">
        <v>0</v>
      </c>
      <c r="G33" s="17">
        <v>3300</v>
      </c>
      <c r="H33" s="360">
        <v>10</v>
      </c>
      <c r="I33" s="17">
        <v>33000</v>
      </c>
      <c r="J33" s="17"/>
      <c r="K33" s="103"/>
    </row>
    <row r="34" spans="1:11" s="98" customFormat="1" x14ac:dyDescent="0.3">
      <c r="A34" s="14">
        <v>6</v>
      </c>
      <c r="B34" s="124" t="s">
        <v>81</v>
      </c>
      <c r="C34" s="17"/>
      <c r="D34" s="16" t="s">
        <v>96</v>
      </c>
      <c r="E34" s="195" t="s">
        <v>26</v>
      </c>
      <c r="F34" s="124" t="s">
        <v>0</v>
      </c>
      <c r="G34" s="17">
        <v>3300</v>
      </c>
      <c r="H34" s="360">
        <v>5.2</v>
      </c>
      <c r="I34" s="17">
        <v>17160</v>
      </c>
      <c r="J34" s="17"/>
      <c r="K34" s="103"/>
    </row>
    <row r="35" spans="1:11" s="98" customFormat="1" x14ac:dyDescent="0.3">
      <c r="A35" s="14">
        <v>6</v>
      </c>
      <c r="B35" s="124" t="s">
        <v>82</v>
      </c>
      <c r="C35" s="17"/>
      <c r="D35" s="16" t="s">
        <v>96</v>
      </c>
      <c r="E35" s="195" t="s">
        <v>27</v>
      </c>
      <c r="F35" s="124" t="s">
        <v>0</v>
      </c>
      <c r="G35" s="17">
        <v>3300</v>
      </c>
      <c r="H35" s="360">
        <v>3.5</v>
      </c>
      <c r="I35" s="17">
        <v>11550</v>
      </c>
      <c r="J35" s="17"/>
      <c r="K35" s="103"/>
    </row>
    <row r="36" spans="1:11" s="98" customFormat="1" x14ac:dyDescent="0.3">
      <c r="A36" s="14">
        <v>6</v>
      </c>
      <c r="B36" s="194" t="s">
        <v>83</v>
      </c>
      <c r="C36" s="156"/>
      <c r="D36" s="221" t="s">
        <v>96</v>
      </c>
      <c r="E36" s="257" t="s">
        <v>28</v>
      </c>
      <c r="F36" s="258" t="s">
        <v>0</v>
      </c>
      <c r="G36" s="259">
        <v>33</v>
      </c>
      <c r="H36" s="360">
        <v>1.9</v>
      </c>
      <c r="I36" s="17">
        <v>62.699999999999996</v>
      </c>
      <c r="J36" s="155"/>
      <c r="K36" s="103"/>
    </row>
    <row r="37" spans="1:11" s="98" customFormat="1" x14ac:dyDescent="0.3">
      <c r="A37" s="14">
        <v>4</v>
      </c>
      <c r="B37" s="194" t="s">
        <v>84</v>
      </c>
      <c r="C37" s="156"/>
      <c r="D37" s="269" t="s">
        <v>96</v>
      </c>
      <c r="E37" s="257" t="s">
        <v>31</v>
      </c>
      <c r="F37" s="258" t="s">
        <v>0</v>
      </c>
      <c r="G37" s="259">
        <v>3300</v>
      </c>
      <c r="H37" s="360">
        <v>5.2</v>
      </c>
      <c r="I37" s="17">
        <v>17160</v>
      </c>
      <c r="J37" s="17"/>
      <c r="K37" s="103"/>
    </row>
    <row r="38" spans="1:11" s="98" customFormat="1" x14ac:dyDescent="0.3">
      <c r="A38" s="14">
        <v>6</v>
      </c>
      <c r="B38" s="194" t="s">
        <v>86</v>
      </c>
      <c r="C38" s="156"/>
      <c r="D38" s="205" t="s">
        <v>96</v>
      </c>
      <c r="E38" s="257" t="s">
        <v>36</v>
      </c>
      <c r="F38" s="258" t="s">
        <v>0</v>
      </c>
      <c r="G38" s="259">
        <v>3300</v>
      </c>
      <c r="H38" s="360">
        <v>38.1</v>
      </c>
      <c r="I38" s="17">
        <v>125730</v>
      </c>
      <c r="J38" s="17"/>
      <c r="K38" s="103"/>
    </row>
    <row r="39" spans="1:11" s="98" customFormat="1" x14ac:dyDescent="0.3">
      <c r="A39" s="14">
        <v>6</v>
      </c>
      <c r="B39" s="194" t="s">
        <v>87</v>
      </c>
      <c r="C39" s="156"/>
      <c r="D39" s="205" t="s">
        <v>96</v>
      </c>
      <c r="E39" s="206" t="s">
        <v>38</v>
      </c>
      <c r="F39" s="194" t="s">
        <v>0</v>
      </c>
      <c r="G39" s="156">
        <v>3300</v>
      </c>
      <c r="H39" s="360">
        <v>1.6</v>
      </c>
      <c r="I39" s="17">
        <v>5280</v>
      </c>
      <c r="J39" s="198"/>
      <c r="K39" s="103"/>
    </row>
    <row r="40" spans="1:11" s="98" customFormat="1" x14ac:dyDescent="0.3">
      <c r="A40" s="14">
        <v>6</v>
      </c>
      <c r="B40" s="194" t="s">
        <v>88</v>
      </c>
      <c r="C40" s="156"/>
      <c r="D40" s="205" t="s">
        <v>96</v>
      </c>
      <c r="E40" s="206" t="s">
        <v>40</v>
      </c>
      <c r="F40" s="194" t="s">
        <v>0</v>
      </c>
      <c r="G40" s="156">
        <v>33</v>
      </c>
      <c r="H40" s="360">
        <v>5.6</v>
      </c>
      <c r="I40" s="17">
        <v>184.79999999999998</v>
      </c>
      <c r="J40" s="160"/>
      <c r="K40" s="103"/>
    </row>
    <row r="41" spans="1:11" s="98" customFormat="1" x14ac:dyDescent="0.3">
      <c r="A41" s="14">
        <v>6</v>
      </c>
      <c r="B41" s="194" t="s">
        <v>89</v>
      </c>
      <c r="C41" s="156"/>
      <c r="D41" s="205" t="s">
        <v>96</v>
      </c>
      <c r="E41" s="206" t="s">
        <v>42</v>
      </c>
      <c r="F41" s="194" t="s">
        <v>0</v>
      </c>
      <c r="G41" s="156">
        <v>33</v>
      </c>
      <c r="H41" s="360">
        <v>3</v>
      </c>
      <c r="I41" s="17">
        <v>99</v>
      </c>
      <c r="J41" s="160"/>
      <c r="K41" s="103"/>
    </row>
    <row r="42" spans="1:11" s="98" customFormat="1" x14ac:dyDescent="0.3">
      <c r="A42" s="14">
        <v>6</v>
      </c>
      <c r="B42" s="194" t="s">
        <v>91</v>
      </c>
      <c r="C42" s="156"/>
      <c r="D42" s="205" t="s">
        <v>96</v>
      </c>
      <c r="E42" s="206" t="s">
        <v>46</v>
      </c>
      <c r="F42" s="194" t="s">
        <v>0</v>
      </c>
      <c r="G42" s="156">
        <v>33</v>
      </c>
      <c r="H42" s="360">
        <v>1.8</v>
      </c>
      <c r="I42" s="17">
        <v>59.4</v>
      </c>
      <c r="J42" s="160"/>
      <c r="K42" s="103"/>
    </row>
    <row r="43" spans="1:11" s="98" customFormat="1" x14ac:dyDescent="0.3">
      <c r="A43" s="14">
        <v>6</v>
      </c>
      <c r="B43" s="194" t="s">
        <v>93</v>
      </c>
      <c r="C43" s="156"/>
      <c r="D43" s="205" t="s">
        <v>96</v>
      </c>
      <c r="E43" s="206" t="s">
        <v>48</v>
      </c>
      <c r="F43" s="194" t="s">
        <v>0</v>
      </c>
      <c r="G43" s="156">
        <v>33</v>
      </c>
      <c r="H43" s="360">
        <v>2</v>
      </c>
      <c r="I43" s="17">
        <v>66</v>
      </c>
      <c r="J43" s="160"/>
      <c r="K43" s="103"/>
    </row>
    <row r="44" spans="1:11" s="98" customFormat="1" x14ac:dyDescent="0.3">
      <c r="A44" s="14">
        <v>4</v>
      </c>
      <c r="B44" s="194" t="s">
        <v>94</v>
      </c>
      <c r="C44" s="156"/>
      <c r="D44" s="205" t="s">
        <v>96</v>
      </c>
      <c r="E44" s="206" t="s">
        <v>49</v>
      </c>
      <c r="F44" s="194" t="s">
        <v>0</v>
      </c>
      <c r="G44" s="156">
        <v>33</v>
      </c>
      <c r="H44" s="361">
        <v>1</v>
      </c>
      <c r="I44" s="156">
        <v>33</v>
      </c>
      <c r="J44" s="160"/>
      <c r="K44" s="103"/>
    </row>
    <row r="45" spans="1:11" s="13" customFormat="1" ht="13.95" customHeight="1" x14ac:dyDescent="0.3">
      <c r="A45" s="76" t="s">
        <v>7</v>
      </c>
      <c r="B45" s="78">
        <v>4</v>
      </c>
      <c r="C45" s="71"/>
      <c r="D45" s="112"/>
      <c r="E45" s="72" t="s">
        <v>127</v>
      </c>
      <c r="F45" s="73"/>
      <c r="G45" s="199"/>
      <c r="H45" s="199"/>
      <c r="I45" s="200">
        <v>128171</v>
      </c>
      <c r="J45" s="201">
        <v>0</v>
      </c>
      <c r="K45" s="104"/>
    </row>
    <row r="46" spans="1:11" s="98" customFormat="1" x14ac:dyDescent="0.3">
      <c r="A46" s="97">
        <v>2</v>
      </c>
      <c r="B46" s="208" t="s">
        <v>23</v>
      </c>
      <c r="C46" s="156"/>
      <c r="D46" s="205" t="s">
        <v>96</v>
      </c>
      <c r="E46" s="206" t="s">
        <v>56</v>
      </c>
      <c r="F46" s="194" t="s">
        <v>0</v>
      </c>
      <c r="G46" s="156">
        <v>670</v>
      </c>
      <c r="H46" s="361">
        <v>0.6</v>
      </c>
      <c r="I46" s="156">
        <v>402</v>
      </c>
      <c r="J46" s="158"/>
      <c r="K46" s="103"/>
    </row>
    <row r="47" spans="1:11" s="98" customFormat="1" x14ac:dyDescent="0.3">
      <c r="A47" s="97"/>
      <c r="B47" s="194" t="s">
        <v>53</v>
      </c>
      <c r="C47" s="156"/>
      <c r="D47" s="205" t="s">
        <v>96</v>
      </c>
      <c r="E47" s="206" t="s">
        <v>58</v>
      </c>
      <c r="F47" s="194" t="s">
        <v>0</v>
      </c>
      <c r="G47" s="156">
        <v>67000</v>
      </c>
      <c r="H47" s="361">
        <v>0.4</v>
      </c>
      <c r="I47" s="156">
        <v>26800</v>
      </c>
      <c r="J47" s="100"/>
      <c r="K47" s="103"/>
    </row>
    <row r="48" spans="1:11" s="98" customFormat="1" x14ac:dyDescent="0.3">
      <c r="A48" s="97"/>
      <c r="B48" s="194" t="s">
        <v>52</v>
      </c>
      <c r="C48" s="156"/>
      <c r="D48" s="205" t="s">
        <v>96</v>
      </c>
      <c r="E48" s="206" t="s">
        <v>54</v>
      </c>
      <c r="F48" s="194" t="s">
        <v>0</v>
      </c>
      <c r="G48" s="156">
        <v>67000</v>
      </c>
      <c r="H48" s="361">
        <v>0.5</v>
      </c>
      <c r="I48" s="156">
        <v>33500</v>
      </c>
      <c r="J48" s="100"/>
      <c r="K48" s="103"/>
    </row>
    <row r="49" spans="1:12" s="98" customFormat="1" x14ac:dyDescent="0.3">
      <c r="A49" s="97">
        <v>11</v>
      </c>
      <c r="B49" s="208" t="s">
        <v>51</v>
      </c>
      <c r="C49" s="156"/>
      <c r="D49" s="205" t="s">
        <v>96</v>
      </c>
      <c r="E49" s="206" t="s">
        <v>29</v>
      </c>
      <c r="F49" s="194" t="s">
        <v>0</v>
      </c>
      <c r="G49" s="156">
        <v>670</v>
      </c>
      <c r="H49" s="361">
        <v>0.7</v>
      </c>
      <c r="I49" s="156">
        <v>468.99999999999994</v>
      </c>
      <c r="J49" s="158"/>
      <c r="K49" s="103"/>
    </row>
    <row r="50" spans="1:12" s="98" customFormat="1" x14ac:dyDescent="0.3">
      <c r="A50" s="97">
        <v>15</v>
      </c>
      <c r="B50" s="194" t="s">
        <v>95</v>
      </c>
      <c r="C50" s="156"/>
      <c r="D50" s="205" t="s">
        <v>96</v>
      </c>
      <c r="E50" s="206" t="s">
        <v>55</v>
      </c>
      <c r="F50" s="194" t="s">
        <v>0</v>
      </c>
      <c r="G50" s="156">
        <v>67000</v>
      </c>
      <c r="H50" s="361">
        <v>1</v>
      </c>
      <c r="I50" s="156">
        <v>67000</v>
      </c>
      <c r="J50" s="100"/>
      <c r="K50" s="103"/>
    </row>
    <row r="51" spans="1:12" s="12" customFormat="1" ht="15.6" x14ac:dyDescent="0.3">
      <c r="A51" s="18"/>
      <c r="B51" s="237"/>
      <c r="C51" s="238"/>
      <c r="D51" s="238"/>
      <c r="E51" s="238"/>
      <c r="F51" s="328" t="s">
        <v>129</v>
      </c>
      <c r="G51" s="329"/>
      <c r="H51" s="329"/>
      <c r="I51" s="241">
        <v>716480.8</v>
      </c>
      <c r="J51" s="54">
        <v>0</v>
      </c>
      <c r="K51" s="104"/>
    </row>
    <row r="52" spans="1:12" ht="18" customHeight="1" x14ac:dyDescent="0.3">
      <c r="B52" s="239"/>
      <c r="E52" s="250" t="s">
        <v>130</v>
      </c>
      <c r="F52" s="240" t="s">
        <v>126</v>
      </c>
      <c r="G52" s="218"/>
      <c r="H52" s="272">
        <v>0.2374</v>
      </c>
      <c r="I52" s="242">
        <v>170092.54192000002</v>
      </c>
      <c r="J52" s="9"/>
      <c r="K52" s="2"/>
      <c r="L52" s="2"/>
    </row>
    <row r="53" spans="1:12" ht="15.6" x14ac:dyDescent="0.3">
      <c r="B53" s="244"/>
      <c r="C53" s="244"/>
      <c r="D53" s="245"/>
      <c r="E53" s="246" t="s">
        <v>72</v>
      </c>
      <c r="F53" s="325" t="s">
        <v>128</v>
      </c>
      <c r="G53" s="326"/>
      <c r="H53" s="327"/>
      <c r="I53" s="243">
        <v>886573.34192000004</v>
      </c>
      <c r="L53" s="2"/>
    </row>
    <row r="54" spans="1:12" x14ac:dyDescent="0.3">
      <c r="H54" s="273"/>
      <c r="L54" s="2"/>
    </row>
    <row r="55" spans="1:12" x14ac:dyDescent="0.3">
      <c r="H55" s="273"/>
    </row>
    <row r="56" spans="1:12" x14ac:dyDescent="0.3">
      <c r="H56" s="273"/>
    </row>
    <row r="58" spans="1:12" x14ac:dyDescent="0.3">
      <c r="H58" s="273"/>
    </row>
  </sheetData>
  <protectedRanges>
    <protectedRange password="C62E" sqref="J10" name="Intervalo1"/>
  </protectedRanges>
  <mergeCells count="12">
    <mergeCell ref="B2:G8"/>
    <mergeCell ref="B11:B12"/>
    <mergeCell ref="C11:C12"/>
    <mergeCell ref="D11:D12"/>
    <mergeCell ref="E11:E12"/>
    <mergeCell ref="F11:F12"/>
    <mergeCell ref="G11:G12"/>
    <mergeCell ref="F53:H53"/>
    <mergeCell ref="F51:H51"/>
    <mergeCell ref="H11:H12"/>
    <mergeCell ref="I11:I12"/>
    <mergeCell ref="J11:J12"/>
  </mergeCells>
  <conditionalFormatting sqref="C47:C49">
    <cfRule type="notContainsBlanks" dxfId="104" priority="17">
      <formula>LEN(TRIM(C47))&gt;0</formula>
    </cfRule>
  </conditionalFormatting>
  <conditionalFormatting sqref="C14:D14 D18:D30">
    <cfRule type="expression" dxfId="103" priority="18">
      <formula>#REF!=" "</formula>
    </cfRule>
  </conditionalFormatting>
  <conditionalFormatting sqref="C15:D15">
    <cfRule type="expression" dxfId="102" priority="14">
      <formula>#REF!=" "</formula>
    </cfRule>
  </conditionalFormatting>
  <conditionalFormatting sqref="C16:D16 E17:F17 E31:F31 D32:D44">
    <cfRule type="expression" dxfId="101" priority="13">
      <formula>#REF!=" "</formula>
    </cfRule>
  </conditionalFormatting>
  <conditionalFormatting sqref="D46:D50">
    <cfRule type="expression" dxfId="100" priority="12">
      <formula>#REF!=" "</formula>
    </cfRule>
  </conditionalFormatting>
  <conditionalFormatting sqref="E11:E12">
    <cfRule type="cellIs" dxfId="99" priority="10" operator="equal">
      <formula>"INSERIR CÓDIGO!"</formula>
    </cfRule>
  </conditionalFormatting>
  <conditionalFormatting sqref="E14:E16">
    <cfRule type="expression" dxfId="98" priority="11">
      <formula>#REF!=" "</formula>
    </cfRule>
  </conditionalFormatting>
  <conditionalFormatting sqref="E31">
    <cfRule type="cellIs" dxfId="97" priority="16" operator="equal">
      <formula>"INSERIR CÓDIGO!"</formula>
    </cfRule>
  </conditionalFormatting>
  <conditionalFormatting sqref="E45">
    <cfRule type="expression" dxfId="96" priority="8">
      <formula>#REF!=" "</formula>
    </cfRule>
    <cfRule type="cellIs" dxfId="95" priority="9" operator="equal">
      <formula>"INSERIR CÓDIGO!"</formula>
    </cfRule>
  </conditionalFormatting>
  <conditionalFormatting sqref="E53">
    <cfRule type="cellIs" dxfId="94" priority="4" operator="equal">
      <formula>"INSERIR CÓDIGO!"</formula>
    </cfRule>
    <cfRule type="expression" dxfId="93" priority="5">
      <formula>$A53&lt;&gt;#REF!</formula>
    </cfRule>
  </conditionalFormatting>
  <conditionalFormatting sqref="F45">
    <cfRule type="expression" dxfId="92" priority="15">
      <formula>#REF!=" "</formula>
    </cfRule>
  </conditionalFormatting>
  <conditionalFormatting sqref="G45:H45">
    <cfRule type="expression" dxfId="91" priority="19">
      <formula>#REF!=" "</formula>
    </cfRule>
    <cfRule type="expression" dxfId="90" priority="23">
      <formula>#REF!=" "</formula>
    </cfRule>
  </conditionalFormatting>
  <conditionalFormatting sqref="H17">
    <cfRule type="expression" dxfId="89" priority="21">
      <formula>#REF!=" "</formula>
    </cfRule>
  </conditionalFormatting>
  <conditionalFormatting sqref="H31">
    <cfRule type="expression" dxfId="88" priority="1">
      <formula>#REF!=" "</formula>
    </cfRule>
  </conditionalFormatting>
  <conditionalFormatting sqref="J15:J16">
    <cfRule type="expression" dxfId="87" priority="22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9B8FE-87E6-4EE0-A2DC-9002A6EE9B69}">
  <sheetPr codeName="Planilha14">
    <tabColor rgb="FFD925B2"/>
    <pageSetUpPr autoPageBreaks="0" fitToPage="1"/>
  </sheetPr>
  <dimension ref="A1:L60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7.88671875" style="8" hidden="1" customWidth="1"/>
    <col min="4" max="4" width="13.5546875" style="8" customWidth="1"/>
    <col min="5" max="5" width="58.6640625" style="19" customWidth="1"/>
    <col min="6" max="6" width="9.33203125" style="10" customWidth="1"/>
    <col min="7" max="7" width="17.109375" style="6" customWidth="1"/>
    <col min="8" max="8" width="19.6640625" style="7" customWidth="1"/>
    <col min="9" max="9" width="24.6640625" style="7" customWidth="1"/>
    <col min="10" max="10" width="15" style="20" hidden="1" customWidth="1"/>
    <col min="11" max="12" width="11.6640625" style="9" customWidth="1"/>
    <col min="13" max="13" width="72.5546875" style="2" customWidth="1"/>
    <col min="14" max="16384" width="11.44140625" style="2"/>
  </cols>
  <sheetData>
    <row r="1" spans="1:12" ht="7.2" customHeight="1" x14ac:dyDescent="0.3"/>
    <row r="2" spans="1:12" s="1" customFormat="1" ht="12" customHeight="1" x14ac:dyDescent="0.3">
      <c r="B2" s="338" t="s">
        <v>147</v>
      </c>
      <c r="C2" s="339"/>
      <c r="D2" s="339"/>
      <c r="E2" s="339"/>
      <c r="F2" s="339"/>
      <c r="G2" s="339"/>
      <c r="H2" s="214"/>
      <c r="I2" s="52"/>
      <c r="J2" s="53"/>
      <c r="K2" s="103"/>
      <c r="L2" s="103"/>
    </row>
    <row r="3" spans="1:12" s="1" customFormat="1" ht="12" customHeight="1" x14ac:dyDescent="0.3">
      <c r="B3" s="313"/>
      <c r="C3" s="314"/>
      <c r="D3" s="314"/>
      <c r="E3" s="314"/>
      <c r="F3" s="314"/>
      <c r="G3" s="314"/>
      <c r="H3" s="215"/>
      <c r="J3" s="66"/>
      <c r="K3" s="103"/>
      <c r="L3" s="103"/>
    </row>
    <row r="4" spans="1:12" ht="12" customHeight="1" x14ac:dyDescent="0.3">
      <c r="B4" s="313"/>
      <c r="C4" s="314"/>
      <c r="D4" s="314"/>
      <c r="E4" s="314"/>
      <c r="F4" s="314"/>
      <c r="G4" s="314"/>
      <c r="H4" s="215"/>
      <c r="I4" s="23"/>
      <c r="J4" s="4"/>
      <c r="K4" s="103"/>
      <c r="L4" s="103"/>
    </row>
    <row r="5" spans="1:12" ht="12" customHeight="1" x14ac:dyDescent="0.3">
      <c r="B5" s="313"/>
      <c r="C5" s="314"/>
      <c r="D5" s="314"/>
      <c r="E5" s="314"/>
      <c r="F5" s="314"/>
      <c r="G5" s="314"/>
      <c r="H5" s="215"/>
      <c r="I5" s="23"/>
      <c r="J5" s="23"/>
      <c r="K5" s="103"/>
      <c r="L5" s="103"/>
    </row>
    <row r="6" spans="1:12" ht="12" customHeight="1" x14ac:dyDescent="0.3">
      <c r="B6" s="313"/>
      <c r="C6" s="314"/>
      <c r="D6" s="314"/>
      <c r="E6" s="314"/>
      <c r="F6" s="314"/>
      <c r="G6" s="314"/>
      <c r="H6" s="215"/>
      <c r="I6" s="23"/>
      <c r="J6" s="23"/>
      <c r="K6" s="103"/>
      <c r="L6" s="103"/>
    </row>
    <row r="7" spans="1:12" ht="12" customHeight="1" x14ac:dyDescent="0.3">
      <c r="B7" s="313"/>
      <c r="C7" s="314"/>
      <c r="D7" s="314"/>
      <c r="E7" s="314"/>
      <c r="F7" s="314"/>
      <c r="G7" s="314"/>
      <c r="H7" s="215"/>
      <c r="I7" s="23"/>
      <c r="J7" s="23"/>
      <c r="K7" s="103"/>
      <c r="L7" s="204">
        <v>0.01</v>
      </c>
    </row>
    <row r="8" spans="1:12" ht="12" customHeight="1" x14ac:dyDescent="0.3">
      <c r="B8" s="313"/>
      <c r="C8" s="314"/>
      <c r="D8" s="314"/>
      <c r="E8" s="314"/>
      <c r="F8" s="314"/>
      <c r="G8" s="314"/>
      <c r="H8" s="215"/>
      <c r="I8" s="23"/>
      <c r="J8" s="23"/>
      <c r="K8" s="103"/>
      <c r="L8" s="103"/>
    </row>
    <row r="9" spans="1:12" s="1" customFormat="1" ht="6" customHeight="1" x14ac:dyDescent="0.3">
      <c r="B9" s="344"/>
      <c r="C9" s="345"/>
      <c r="D9" s="345"/>
      <c r="E9" s="345"/>
      <c r="F9" s="345"/>
      <c r="G9" s="345"/>
      <c r="H9" s="121"/>
      <c r="J9" s="66"/>
      <c r="K9" s="103"/>
      <c r="L9" s="103"/>
    </row>
    <row r="10" spans="1:12" ht="16.2" customHeight="1" x14ac:dyDescent="0.3">
      <c r="B10" s="91"/>
      <c r="C10" s="92"/>
      <c r="D10" s="92"/>
      <c r="E10" s="93" t="s">
        <v>3</v>
      </c>
      <c r="F10" s="94"/>
      <c r="G10" s="94"/>
      <c r="H10" s="94"/>
      <c r="I10" s="94"/>
      <c r="J10" s="94"/>
      <c r="K10" s="103"/>
      <c r="L10" s="103"/>
    </row>
    <row r="11" spans="1:12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30" t="s">
        <v>4</v>
      </c>
      <c r="J11" s="336" t="s">
        <v>6</v>
      </c>
      <c r="K11" s="103"/>
    </row>
    <row r="12" spans="1:12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31"/>
      <c r="J12" s="337"/>
      <c r="K12" s="103"/>
    </row>
    <row r="13" spans="1:12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126"/>
      <c r="I13" s="79">
        <v>140000</v>
      </c>
      <c r="J13" s="79">
        <v>0</v>
      </c>
      <c r="K13" s="103"/>
    </row>
    <row r="14" spans="1:12" s="12" customFormat="1" x14ac:dyDescent="0.3">
      <c r="A14" s="14">
        <v>8</v>
      </c>
      <c r="B14" s="55" t="s">
        <v>14</v>
      </c>
      <c r="C14" s="16"/>
      <c r="D14" s="116" t="s">
        <v>96</v>
      </c>
      <c r="E14" s="193" t="s">
        <v>50</v>
      </c>
      <c r="F14" s="16" t="s">
        <v>0</v>
      </c>
      <c r="G14" s="16">
        <v>2500</v>
      </c>
      <c r="H14" s="360">
        <v>36</v>
      </c>
      <c r="I14" s="17">
        <v>90000</v>
      </c>
      <c r="J14" s="90"/>
      <c r="K14" s="103"/>
    </row>
    <row r="15" spans="1:12" s="98" customFormat="1" x14ac:dyDescent="0.3">
      <c r="A15" s="97">
        <v>7</v>
      </c>
      <c r="B15" s="55" t="s">
        <v>115</v>
      </c>
      <c r="C15" s="16"/>
      <c r="D15" s="116" t="s">
        <v>96</v>
      </c>
      <c r="E15" s="193" t="s">
        <v>22</v>
      </c>
      <c r="F15" s="16" t="s">
        <v>0</v>
      </c>
      <c r="G15" s="16">
        <v>25000</v>
      </c>
      <c r="H15" s="360">
        <v>1</v>
      </c>
      <c r="I15" s="17">
        <v>25000</v>
      </c>
      <c r="J15" s="90"/>
      <c r="K15" s="103"/>
    </row>
    <row r="16" spans="1:12" s="98" customFormat="1" x14ac:dyDescent="0.3">
      <c r="A16" s="97">
        <v>7</v>
      </c>
      <c r="B16" s="55" t="s">
        <v>116</v>
      </c>
      <c r="C16" s="16"/>
      <c r="D16" s="116" t="s">
        <v>96</v>
      </c>
      <c r="E16" s="193" t="s">
        <v>61</v>
      </c>
      <c r="F16" s="16" t="s">
        <v>0</v>
      </c>
      <c r="G16" s="16">
        <v>25000</v>
      </c>
      <c r="H16" s="360">
        <v>1</v>
      </c>
      <c r="I16" s="17">
        <v>25000</v>
      </c>
      <c r="J16" s="90"/>
      <c r="K16" s="103"/>
    </row>
    <row r="17" spans="1:11" s="13" customFormat="1" x14ac:dyDescent="0.3">
      <c r="A17" s="76" t="s">
        <v>7</v>
      </c>
      <c r="B17" s="78">
        <v>2</v>
      </c>
      <c r="C17" s="71"/>
      <c r="D17" s="112"/>
      <c r="E17" s="72" t="s">
        <v>78</v>
      </c>
      <c r="F17" s="73"/>
      <c r="G17" s="74"/>
      <c r="H17" s="126"/>
      <c r="I17" s="79">
        <v>229313.69999999995</v>
      </c>
      <c r="J17" s="79">
        <v>0</v>
      </c>
      <c r="K17" s="103"/>
    </row>
    <row r="18" spans="1:11" s="98" customFormat="1" ht="16.95" customHeight="1" x14ac:dyDescent="0.3">
      <c r="A18" s="14">
        <v>1</v>
      </c>
      <c r="B18" s="55" t="s">
        <v>15</v>
      </c>
      <c r="C18" s="17"/>
      <c r="D18" s="116" t="s">
        <v>96</v>
      </c>
      <c r="E18" s="193" t="s">
        <v>24</v>
      </c>
      <c r="F18" s="16" t="s">
        <v>0</v>
      </c>
      <c r="G18" s="16">
        <v>3300</v>
      </c>
      <c r="H18" s="360">
        <v>11.5</v>
      </c>
      <c r="I18" s="17">
        <v>37950</v>
      </c>
      <c r="J18" s="90"/>
      <c r="K18" s="103"/>
    </row>
    <row r="19" spans="1:11" s="98" customFormat="1" x14ac:dyDescent="0.3">
      <c r="A19" s="14">
        <v>6</v>
      </c>
      <c r="B19" s="55" t="s">
        <v>17</v>
      </c>
      <c r="C19" s="17"/>
      <c r="D19" s="116" t="s">
        <v>96</v>
      </c>
      <c r="E19" s="193" t="s">
        <v>25</v>
      </c>
      <c r="F19" s="16" t="s">
        <v>0</v>
      </c>
      <c r="G19" s="16">
        <v>3300</v>
      </c>
      <c r="H19" s="360">
        <v>3.5</v>
      </c>
      <c r="I19" s="17">
        <v>11550</v>
      </c>
      <c r="J19" s="90"/>
      <c r="K19" s="103"/>
    </row>
    <row r="20" spans="1:11" s="98" customFormat="1" x14ac:dyDescent="0.3">
      <c r="A20" s="14">
        <v>6</v>
      </c>
      <c r="B20" s="55" t="s">
        <v>16</v>
      </c>
      <c r="C20" s="17"/>
      <c r="D20" s="116" t="s">
        <v>96</v>
      </c>
      <c r="E20" s="193" t="s">
        <v>26</v>
      </c>
      <c r="F20" s="16" t="s">
        <v>0</v>
      </c>
      <c r="G20" s="16">
        <v>3300</v>
      </c>
      <c r="H20" s="360">
        <v>5.2</v>
      </c>
      <c r="I20" s="17">
        <v>17160</v>
      </c>
      <c r="J20" s="90"/>
      <c r="K20" s="103"/>
    </row>
    <row r="21" spans="1:11" s="98" customFormat="1" x14ac:dyDescent="0.3">
      <c r="A21" s="14">
        <v>6</v>
      </c>
      <c r="B21" s="55" t="s">
        <v>19</v>
      </c>
      <c r="C21" s="17"/>
      <c r="D21" s="116" t="s">
        <v>96</v>
      </c>
      <c r="E21" s="193" t="s">
        <v>27</v>
      </c>
      <c r="F21" s="16" t="s">
        <v>0</v>
      </c>
      <c r="G21" s="16">
        <v>3300</v>
      </c>
      <c r="H21" s="360">
        <v>3.5</v>
      </c>
      <c r="I21" s="17">
        <v>11550</v>
      </c>
      <c r="J21" s="90"/>
      <c r="K21" s="103"/>
    </row>
    <row r="22" spans="1:11" s="98" customFormat="1" x14ac:dyDescent="0.3">
      <c r="A22" s="14">
        <v>6</v>
      </c>
      <c r="B22" s="208" t="s">
        <v>20</v>
      </c>
      <c r="C22" s="156"/>
      <c r="D22" s="210" t="s">
        <v>96</v>
      </c>
      <c r="E22" s="211" t="s">
        <v>28</v>
      </c>
      <c r="F22" s="205" t="s">
        <v>0</v>
      </c>
      <c r="G22" s="205">
        <v>33</v>
      </c>
      <c r="H22" s="361">
        <v>1.9</v>
      </c>
      <c r="I22" s="156">
        <v>62.699999999999996</v>
      </c>
      <c r="J22" s="212"/>
      <c r="K22" s="103"/>
    </row>
    <row r="23" spans="1:11" s="98" customFormat="1" x14ac:dyDescent="0.3">
      <c r="A23" s="14">
        <v>4</v>
      </c>
      <c r="B23" s="208" t="s">
        <v>21</v>
      </c>
      <c r="C23" s="156"/>
      <c r="D23" s="210" t="s">
        <v>96</v>
      </c>
      <c r="E23" s="211" t="s">
        <v>31</v>
      </c>
      <c r="F23" s="205" t="s">
        <v>0</v>
      </c>
      <c r="G23" s="205">
        <v>3300</v>
      </c>
      <c r="H23" s="361">
        <v>5.2</v>
      </c>
      <c r="I23" s="156">
        <v>17160</v>
      </c>
      <c r="J23" s="212"/>
      <c r="K23" s="103"/>
    </row>
    <row r="24" spans="1:11" s="98" customFormat="1" x14ac:dyDescent="0.3">
      <c r="A24" s="14">
        <v>6</v>
      </c>
      <c r="B24" s="208" t="s">
        <v>30</v>
      </c>
      <c r="C24" s="156"/>
      <c r="D24" s="210" t="s">
        <v>96</v>
      </c>
      <c r="E24" s="211" t="s">
        <v>34</v>
      </c>
      <c r="F24" s="205" t="s">
        <v>0</v>
      </c>
      <c r="G24" s="205">
        <v>33</v>
      </c>
      <c r="H24" s="361">
        <v>1.8</v>
      </c>
      <c r="I24" s="156">
        <v>59.4</v>
      </c>
      <c r="J24" s="212"/>
      <c r="K24" s="103"/>
    </row>
    <row r="25" spans="1:11" s="98" customFormat="1" x14ac:dyDescent="0.3">
      <c r="A25" s="14">
        <v>6</v>
      </c>
      <c r="B25" s="208" t="s">
        <v>32</v>
      </c>
      <c r="C25" s="156"/>
      <c r="D25" s="210" t="s">
        <v>96</v>
      </c>
      <c r="E25" s="211" t="s">
        <v>36</v>
      </c>
      <c r="F25" s="205" t="s">
        <v>0</v>
      </c>
      <c r="G25" s="205">
        <v>3300</v>
      </c>
      <c r="H25" s="360">
        <v>38.1</v>
      </c>
      <c r="I25" s="156">
        <v>125730</v>
      </c>
      <c r="J25" s="212"/>
      <c r="K25" s="103"/>
    </row>
    <row r="26" spans="1:11" s="98" customFormat="1" x14ac:dyDescent="0.3">
      <c r="A26" s="14">
        <v>6</v>
      </c>
      <c r="B26" s="208" t="s">
        <v>33</v>
      </c>
      <c r="C26" s="156"/>
      <c r="D26" s="210" t="s">
        <v>96</v>
      </c>
      <c r="E26" s="211" t="s">
        <v>38</v>
      </c>
      <c r="F26" s="205" t="s">
        <v>0</v>
      </c>
      <c r="G26" s="205">
        <v>3300</v>
      </c>
      <c r="H26" s="360">
        <v>1.6</v>
      </c>
      <c r="I26" s="17">
        <v>5280</v>
      </c>
      <c r="J26" s="212"/>
      <c r="K26" s="103"/>
    </row>
    <row r="27" spans="1:11" s="98" customFormat="1" x14ac:dyDescent="0.3">
      <c r="A27" s="14">
        <v>6</v>
      </c>
      <c r="B27" s="208" t="s">
        <v>35</v>
      </c>
      <c r="C27" s="156"/>
      <c r="D27" s="210" t="s">
        <v>96</v>
      </c>
      <c r="E27" s="211" t="s">
        <v>40</v>
      </c>
      <c r="F27" s="205" t="s">
        <v>0</v>
      </c>
      <c r="G27" s="205">
        <v>33</v>
      </c>
      <c r="H27" s="360">
        <v>5.6</v>
      </c>
      <c r="I27" s="17">
        <v>184.79999999999998</v>
      </c>
      <c r="J27" s="212"/>
      <c r="K27" s="103"/>
    </row>
    <row r="28" spans="1:11" s="98" customFormat="1" x14ac:dyDescent="0.3">
      <c r="A28" s="14">
        <v>6</v>
      </c>
      <c r="B28" s="208" t="s">
        <v>37</v>
      </c>
      <c r="C28" s="156"/>
      <c r="D28" s="210" t="s">
        <v>96</v>
      </c>
      <c r="E28" s="211" t="s">
        <v>42</v>
      </c>
      <c r="F28" s="205" t="s">
        <v>0</v>
      </c>
      <c r="G28" s="205">
        <v>33</v>
      </c>
      <c r="H28" s="360">
        <v>3</v>
      </c>
      <c r="I28" s="17">
        <v>99</v>
      </c>
      <c r="J28" s="212"/>
      <c r="K28" s="103"/>
    </row>
    <row r="29" spans="1:11" s="98" customFormat="1" x14ac:dyDescent="0.3">
      <c r="A29" s="14">
        <v>6</v>
      </c>
      <c r="B29" s="208" t="s">
        <v>39</v>
      </c>
      <c r="C29" s="156"/>
      <c r="D29" s="210" t="s">
        <v>96</v>
      </c>
      <c r="E29" s="211" t="s">
        <v>44</v>
      </c>
      <c r="F29" s="205" t="s">
        <v>0</v>
      </c>
      <c r="G29" s="205">
        <v>33</v>
      </c>
      <c r="H29" s="360">
        <v>1.8</v>
      </c>
      <c r="I29" s="17">
        <v>59.4</v>
      </c>
      <c r="J29" s="212"/>
      <c r="K29" s="103"/>
    </row>
    <row r="30" spans="1:11" s="98" customFormat="1" x14ac:dyDescent="0.3">
      <c r="A30" s="14">
        <v>6</v>
      </c>
      <c r="B30" s="208" t="s">
        <v>41</v>
      </c>
      <c r="C30" s="156"/>
      <c r="D30" s="210" t="s">
        <v>96</v>
      </c>
      <c r="E30" s="211" t="s">
        <v>46</v>
      </c>
      <c r="F30" s="205" t="s">
        <v>0</v>
      </c>
      <c r="G30" s="205">
        <v>33</v>
      </c>
      <c r="H30" s="360">
        <v>1.8</v>
      </c>
      <c r="I30" s="17">
        <v>59.4</v>
      </c>
      <c r="J30" s="212"/>
      <c r="K30" s="103"/>
    </row>
    <row r="31" spans="1:11" s="98" customFormat="1" x14ac:dyDescent="0.3">
      <c r="A31" s="14">
        <v>6</v>
      </c>
      <c r="B31" s="208" t="s">
        <v>43</v>
      </c>
      <c r="C31" s="156"/>
      <c r="D31" s="210" t="s">
        <v>96</v>
      </c>
      <c r="E31" s="211" t="s">
        <v>47</v>
      </c>
      <c r="F31" s="205" t="s">
        <v>0</v>
      </c>
      <c r="G31" s="205">
        <v>33</v>
      </c>
      <c r="H31" s="360">
        <v>70</v>
      </c>
      <c r="I31" s="17">
        <v>2310</v>
      </c>
      <c r="J31" s="212"/>
      <c r="K31" s="103"/>
    </row>
    <row r="32" spans="1:11" s="98" customFormat="1" x14ac:dyDescent="0.3">
      <c r="A32" s="14">
        <v>6</v>
      </c>
      <c r="B32" s="208" t="s">
        <v>45</v>
      </c>
      <c r="C32" s="156"/>
      <c r="D32" s="210" t="s">
        <v>96</v>
      </c>
      <c r="E32" s="211" t="s">
        <v>48</v>
      </c>
      <c r="F32" s="205" t="s">
        <v>0</v>
      </c>
      <c r="G32" s="205">
        <v>33</v>
      </c>
      <c r="H32" s="360">
        <v>2</v>
      </c>
      <c r="I32" s="17">
        <v>66</v>
      </c>
      <c r="J32" s="212"/>
      <c r="K32" s="103"/>
    </row>
    <row r="33" spans="1:11" s="98" customFormat="1" x14ac:dyDescent="0.3">
      <c r="A33" s="14">
        <v>4</v>
      </c>
      <c r="B33" s="208" t="s">
        <v>121</v>
      </c>
      <c r="C33" s="156"/>
      <c r="D33" s="210" t="s">
        <v>96</v>
      </c>
      <c r="E33" s="211" t="s">
        <v>49</v>
      </c>
      <c r="F33" s="205" t="s">
        <v>0</v>
      </c>
      <c r="G33" s="205">
        <v>33</v>
      </c>
      <c r="H33" s="360">
        <v>1</v>
      </c>
      <c r="I33" s="156">
        <v>33</v>
      </c>
      <c r="J33" s="212"/>
      <c r="K33" s="103"/>
    </row>
    <row r="34" spans="1:11" s="13" customFormat="1" x14ac:dyDescent="0.3">
      <c r="A34" s="76" t="s">
        <v>7</v>
      </c>
      <c r="B34" s="78">
        <v>3</v>
      </c>
      <c r="C34" s="71"/>
      <c r="D34" s="112"/>
      <c r="E34" s="72" t="s">
        <v>77</v>
      </c>
      <c r="F34" s="73"/>
      <c r="G34" s="74"/>
      <c r="H34" s="126"/>
      <c r="I34" s="79">
        <v>274523.7</v>
      </c>
      <c r="J34" s="79">
        <v>0</v>
      </c>
      <c r="K34" s="103"/>
    </row>
    <row r="35" spans="1:11" s="98" customFormat="1" ht="16.95" customHeight="1" x14ac:dyDescent="0.3">
      <c r="A35" s="14">
        <v>1</v>
      </c>
      <c r="B35" s="55" t="s">
        <v>59</v>
      </c>
      <c r="C35" s="17"/>
      <c r="D35" s="116" t="s">
        <v>96</v>
      </c>
      <c r="E35" s="193" t="s">
        <v>24</v>
      </c>
      <c r="F35" s="16" t="s">
        <v>0</v>
      </c>
      <c r="G35" s="16">
        <v>3300</v>
      </c>
      <c r="H35" s="360">
        <v>11.5</v>
      </c>
      <c r="I35" s="17">
        <v>37950</v>
      </c>
      <c r="J35" s="90"/>
      <c r="K35" s="103"/>
    </row>
    <row r="36" spans="1:11" s="98" customFormat="1" x14ac:dyDescent="0.3">
      <c r="A36" s="14">
        <v>6</v>
      </c>
      <c r="B36" s="55" t="s">
        <v>57</v>
      </c>
      <c r="C36" s="17"/>
      <c r="D36" s="271" t="s">
        <v>96</v>
      </c>
      <c r="E36" s="255" t="s">
        <v>25</v>
      </c>
      <c r="F36" s="256" t="s">
        <v>0</v>
      </c>
      <c r="G36" s="256">
        <v>3300</v>
      </c>
      <c r="H36" s="360">
        <v>10</v>
      </c>
      <c r="I36" s="17">
        <v>33000</v>
      </c>
      <c r="J36" s="90"/>
      <c r="K36" s="103"/>
    </row>
    <row r="37" spans="1:11" s="98" customFormat="1" x14ac:dyDescent="0.3">
      <c r="A37" s="14">
        <v>6</v>
      </c>
      <c r="B37" s="55" t="s">
        <v>81</v>
      </c>
      <c r="C37" s="17"/>
      <c r="D37" s="268" t="s">
        <v>96</v>
      </c>
      <c r="E37" s="255" t="s">
        <v>26</v>
      </c>
      <c r="F37" s="256" t="s">
        <v>0</v>
      </c>
      <c r="G37" s="256">
        <v>3300</v>
      </c>
      <c r="H37" s="360">
        <v>5.2</v>
      </c>
      <c r="I37" s="17">
        <v>17160</v>
      </c>
      <c r="J37" s="90"/>
      <c r="K37" s="103"/>
    </row>
    <row r="38" spans="1:11" s="98" customFormat="1" x14ac:dyDescent="0.3">
      <c r="A38" s="14">
        <v>6</v>
      </c>
      <c r="B38" s="55" t="s">
        <v>82</v>
      </c>
      <c r="C38" s="17"/>
      <c r="D38" s="116" t="s">
        <v>96</v>
      </c>
      <c r="E38" s="255" t="s">
        <v>27</v>
      </c>
      <c r="F38" s="256" t="s">
        <v>0</v>
      </c>
      <c r="G38" s="256">
        <v>3300</v>
      </c>
      <c r="H38" s="360">
        <v>7.9</v>
      </c>
      <c r="I38" s="17">
        <v>26070</v>
      </c>
      <c r="J38" s="90"/>
      <c r="K38" s="103"/>
    </row>
    <row r="39" spans="1:11" s="98" customFormat="1" x14ac:dyDescent="0.3">
      <c r="A39" s="14">
        <v>6</v>
      </c>
      <c r="B39" s="208" t="s">
        <v>83</v>
      </c>
      <c r="C39" s="156"/>
      <c r="D39" s="210" t="s">
        <v>96</v>
      </c>
      <c r="E39" s="211" t="s">
        <v>28</v>
      </c>
      <c r="F39" s="205" t="s">
        <v>0</v>
      </c>
      <c r="G39" s="205">
        <v>33</v>
      </c>
      <c r="H39" s="360">
        <v>1.9</v>
      </c>
      <c r="I39" s="17">
        <v>62.699999999999996</v>
      </c>
      <c r="J39" s="212"/>
      <c r="K39" s="103"/>
    </row>
    <row r="40" spans="1:11" s="98" customFormat="1" x14ac:dyDescent="0.3">
      <c r="A40" s="14">
        <v>4</v>
      </c>
      <c r="B40" s="208" t="s">
        <v>84</v>
      </c>
      <c r="C40" s="156"/>
      <c r="D40" s="210" t="s">
        <v>96</v>
      </c>
      <c r="E40" s="211" t="s">
        <v>31</v>
      </c>
      <c r="F40" s="205" t="s">
        <v>0</v>
      </c>
      <c r="G40" s="205">
        <v>3300</v>
      </c>
      <c r="H40" s="360">
        <v>8</v>
      </c>
      <c r="I40" s="17">
        <v>26400</v>
      </c>
      <c r="J40" s="212"/>
      <c r="K40" s="103"/>
    </row>
    <row r="41" spans="1:11" s="98" customFormat="1" x14ac:dyDescent="0.3">
      <c r="A41" s="14">
        <v>6</v>
      </c>
      <c r="B41" s="208" t="s">
        <v>85</v>
      </c>
      <c r="C41" s="156"/>
      <c r="D41" s="210" t="s">
        <v>96</v>
      </c>
      <c r="E41" s="211" t="s">
        <v>34</v>
      </c>
      <c r="F41" s="205" t="s">
        <v>0</v>
      </c>
      <c r="G41" s="205">
        <v>33</v>
      </c>
      <c r="H41" s="360">
        <v>1.8</v>
      </c>
      <c r="I41" s="17">
        <v>59.4</v>
      </c>
      <c r="J41" s="212"/>
      <c r="K41" s="103"/>
    </row>
    <row r="42" spans="1:11" s="98" customFormat="1" x14ac:dyDescent="0.3">
      <c r="A42" s="14">
        <v>6</v>
      </c>
      <c r="B42" s="208" t="s">
        <v>86</v>
      </c>
      <c r="C42" s="156"/>
      <c r="D42" s="210" t="s">
        <v>96</v>
      </c>
      <c r="E42" s="211" t="s">
        <v>36</v>
      </c>
      <c r="F42" s="205" t="s">
        <v>0</v>
      </c>
      <c r="G42" s="205">
        <v>3300</v>
      </c>
      <c r="H42" s="360">
        <v>38.1</v>
      </c>
      <c r="I42" s="17">
        <v>125730</v>
      </c>
      <c r="J42" s="212"/>
      <c r="K42" s="103"/>
    </row>
    <row r="43" spans="1:11" s="98" customFormat="1" x14ac:dyDescent="0.3">
      <c r="A43" s="14">
        <v>6</v>
      </c>
      <c r="B43" s="208" t="s">
        <v>87</v>
      </c>
      <c r="C43" s="156"/>
      <c r="D43" s="210" t="s">
        <v>96</v>
      </c>
      <c r="E43" s="211" t="s">
        <v>38</v>
      </c>
      <c r="F43" s="205" t="s">
        <v>0</v>
      </c>
      <c r="G43" s="205">
        <v>3300</v>
      </c>
      <c r="H43" s="360">
        <v>1.6</v>
      </c>
      <c r="I43" s="17">
        <v>5280</v>
      </c>
      <c r="J43" s="212"/>
      <c r="K43" s="103"/>
    </row>
    <row r="44" spans="1:11" s="98" customFormat="1" x14ac:dyDescent="0.3">
      <c r="A44" s="14">
        <v>6</v>
      </c>
      <c r="B44" s="208" t="s">
        <v>88</v>
      </c>
      <c r="C44" s="156"/>
      <c r="D44" s="210" t="s">
        <v>96</v>
      </c>
      <c r="E44" s="211" t="s">
        <v>40</v>
      </c>
      <c r="F44" s="205" t="s">
        <v>0</v>
      </c>
      <c r="G44" s="205">
        <v>33</v>
      </c>
      <c r="H44" s="360">
        <v>5.6</v>
      </c>
      <c r="I44" s="17">
        <v>184.79999999999998</v>
      </c>
      <c r="J44" s="212"/>
      <c r="K44" s="103"/>
    </row>
    <row r="45" spans="1:11" s="98" customFormat="1" x14ac:dyDescent="0.3">
      <c r="A45" s="14">
        <v>6</v>
      </c>
      <c r="B45" s="208" t="s">
        <v>89</v>
      </c>
      <c r="C45" s="156"/>
      <c r="D45" s="210" t="s">
        <v>96</v>
      </c>
      <c r="E45" s="211" t="s">
        <v>42</v>
      </c>
      <c r="F45" s="205" t="s">
        <v>0</v>
      </c>
      <c r="G45" s="205">
        <v>33</v>
      </c>
      <c r="H45" s="360">
        <v>3</v>
      </c>
      <c r="I45" s="17">
        <v>99</v>
      </c>
      <c r="J45" s="212"/>
      <c r="K45" s="103"/>
    </row>
    <row r="46" spans="1:11" s="98" customFormat="1" x14ac:dyDescent="0.3">
      <c r="A46" s="14">
        <v>6</v>
      </c>
      <c r="B46" s="208" t="s">
        <v>90</v>
      </c>
      <c r="C46" s="156"/>
      <c r="D46" s="210" t="s">
        <v>96</v>
      </c>
      <c r="E46" s="211" t="s">
        <v>44</v>
      </c>
      <c r="F46" s="205" t="s">
        <v>0</v>
      </c>
      <c r="G46" s="205">
        <v>33</v>
      </c>
      <c r="H46" s="360">
        <v>1.8</v>
      </c>
      <c r="I46" s="17">
        <v>59.4</v>
      </c>
      <c r="J46" s="212"/>
      <c r="K46" s="103"/>
    </row>
    <row r="47" spans="1:11" s="98" customFormat="1" x14ac:dyDescent="0.3">
      <c r="A47" s="14">
        <v>6</v>
      </c>
      <c r="B47" s="208" t="s">
        <v>91</v>
      </c>
      <c r="C47" s="156"/>
      <c r="D47" s="210" t="s">
        <v>96</v>
      </c>
      <c r="E47" s="211" t="s">
        <v>46</v>
      </c>
      <c r="F47" s="205" t="s">
        <v>0</v>
      </c>
      <c r="G47" s="205">
        <v>33</v>
      </c>
      <c r="H47" s="360">
        <v>1.8</v>
      </c>
      <c r="I47" s="17">
        <v>59.4</v>
      </c>
      <c r="J47" s="212"/>
      <c r="K47" s="103"/>
    </row>
    <row r="48" spans="1:11" s="98" customFormat="1" x14ac:dyDescent="0.3">
      <c r="A48" s="14">
        <v>6</v>
      </c>
      <c r="B48" s="208" t="s">
        <v>92</v>
      </c>
      <c r="C48" s="156"/>
      <c r="D48" s="210" t="s">
        <v>96</v>
      </c>
      <c r="E48" s="211" t="s">
        <v>47</v>
      </c>
      <c r="F48" s="205" t="s">
        <v>0</v>
      </c>
      <c r="G48" s="205">
        <v>33</v>
      </c>
      <c r="H48" s="360">
        <v>70</v>
      </c>
      <c r="I48" s="17">
        <v>2310</v>
      </c>
      <c r="J48" s="212"/>
      <c r="K48" s="103"/>
    </row>
    <row r="49" spans="1:12" s="98" customFormat="1" x14ac:dyDescent="0.3">
      <c r="A49" s="14">
        <v>6</v>
      </c>
      <c r="B49" s="208" t="s">
        <v>93</v>
      </c>
      <c r="C49" s="156"/>
      <c r="D49" s="210" t="s">
        <v>96</v>
      </c>
      <c r="E49" s="211" t="s">
        <v>48</v>
      </c>
      <c r="F49" s="205" t="s">
        <v>0</v>
      </c>
      <c r="G49" s="205">
        <v>33</v>
      </c>
      <c r="H49" s="361">
        <v>2</v>
      </c>
      <c r="I49" s="156">
        <v>66</v>
      </c>
      <c r="J49" s="212"/>
      <c r="K49" s="103"/>
    </row>
    <row r="50" spans="1:12" s="98" customFormat="1" x14ac:dyDescent="0.3">
      <c r="A50" s="14">
        <v>4</v>
      </c>
      <c r="B50" s="208" t="s">
        <v>94</v>
      </c>
      <c r="C50" s="156"/>
      <c r="D50" s="210" t="s">
        <v>96</v>
      </c>
      <c r="E50" s="211" t="s">
        <v>49</v>
      </c>
      <c r="F50" s="205" t="s">
        <v>0</v>
      </c>
      <c r="G50" s="205">
        <v>33</v>
      </c>
      <c r="H50" s="361">
        <v>1</v>
      </c>
      <c r="I50" s="156">
        <v>33</v>
      </c>
      <c r="J50" s="212"/>
      <c r="K50" s="103"/>
    </row>
    <row r="51" spans="1:12" s="13" customFormat="1" ht="13.5" customHeight="1" x14ac:dyDescent="0.3">
      <c r="A51" s="76" t="s">
        <v>7</v>
      </c>
      <c r="B51" s="78">
        <v>4</v>
      </c>
      <c r="C51" s="71"/>
      <c r="D51" s="112"/>
      <c r="E51" s="72" t="s">
        <v>127</v>
      </c>
      <c r="F51" s="73"/>
      <c r="G51" s="74"/>
      <c r="H51" s="126"/>
      <c r="I51" s="79">
        <v>128171</v>
      </c>
      <c r="J51" s="79">
        <v>0</v>
      </c>
      <c r="K51" s="103"/>
    </row>
    <row r="52" spans="1:12" s="98" customFormat="1" x14ac:dyDescent="0.3">
      <c r="A52" s="97">
        <v>2</v>
      </c>
      <c r="B52" s="208" t="s">
        <v>23</v>
      </c>
      <c r="C52" s="156"/>
      <c r="D52" s="210" t="s">
        <v>96</v>
      </c>
      <c r="E52" s="211" t="s">
        <v>56</v>
      </c>
      <c r="F52" s="205" t="s">
        <v>0</v>
      </c>
      <c r="G52" s="205">
        <v>670</v>
      </c>
      <c r="H52" s="361">
        <v>0.6</v>
      </c>
      <c r="I52" s="156">
        <v>402</v>
      </c>
      <c r="J52" s="212"/>
      <c r="K52" s="103"/>
    </row>
    <row r="53" spans="1:12" s="98" customFormat="1" x14ac:dyDescent="0.3">
      <c r="A53" s="97"/>
      <c r="B53" s="208" t="s">
        <v>53</v>
      </c>
      <c r="C53" s="156"/>
      <c r="D53" s="210" t="s">
        <v>96</v>
      </c>
      <c r="E53" s="211" t="s">
        <v>58</v>
      </c>
      <c r="F53" s="205" t="s">
        <v>0</v>
      </c>
      <c r="G53" s="205">
        <v>67000</v>
      </c>
      <c r="H53" s="361">
        <v>0.4</v>
      </c>
      <c r="I53" s="156">
        <v>26800</v>
      </c>
      <c r="J53" s="212"/>
      <c r="K53" s="103"/>
    </row>
    <row r="54" spans="1:12" s="98" customFormat="1" x14ac:dyDescent="0.3">
      <c r="A54" s="97"/>
      <c r="B54" s="208" t="s">
        <v>52</v>
      </c>
      <c r="C54" s="156"/>
      <c r="D54" s="210" t="s">
        <v>96</v>
      </c>
      <c r="E54" s="211" t="s">
        <v>54</v>
      </c>
      <c r="F54" s="205" t="s">
        <v>0</v>
      </c>
      <c r="G54" s="205">
        <v>67000</v>
      </c>
      <c r="H54" s="361">
        <v>0.5</v>
      </c>
      <c r="I54" s="156">
        <v>33500</v>
      </c>
      <c r="J54" s="212"/>
      <c r="K54" s="103"/>
    </row>
    <row r="55" spans="1:12" s="98" customFormat="1" x14ac:dyDescent="0.3">
      <c r="A55" s="97"/>
      <c r="B55" s="208" t="s">
        <v>51</v>
      </c>
      <c r="C55" s="156"/>
      <c r="D55" s="210" t="s">
        <v>96</v>
      </c>
      <c r="E55" s="211" t="s">
        <v>29</v>
      </c>
      <c r="F55" s="205" t="s">
        <v>0</v>
      </c>
      <c r="G55" s="205">
        <v>670</v>
      </c>
      <c r="H55" s="361">
        <v>0.7</v>
      </c>
      <c r="I55" s="156">
        <v>468.99999999999994</v>
      </c>
      <c r="J55" s="212"/>
      <c r="K55" s="103"/>
    </row>
    <row r="56" spans="1:12" s="98" customFormat="1" x14ac:dyDescent="0.3">
      <c r="A56" s="97">
        <v>11</v>
      </c>
      <c r="B56" s="208" t="s">
        <v>95</v>
      </c>
      <c r="C56" s="156"/>
      <c r="D56" s="210" t="s">
        <v>96</v>
      </c>
      <c r="E56" s="211" t="s">
        <v>55</v>
      </c>
      <c r="F56" s="205" t="s">
        <v>0</v>
      </c>
      <c r="G56" s="205">
        <v>67000</v>
      </c>
      <c r="H56" s="361">
        <v>1</v>
      </c>
      <c r="I56" s="156">
        <v>67000</v>
      </c>
      <c r="J56" s="212"/>
      <c r="K56" s="103"/>
    </row>
    <row r="57" spans="1:12" s="12" customFormat="1" ht="15.6" x14ac:dyDescent="0.3">
      <c r="A57" s="18"/>
      <c r="B57" s="237"/>
      <c r="C57" s="238"/>
      <c r="D57" s="238"/>
      <c r="E57" s="238"/>
      <c r="F57" s="328" t="s">
        <v>129</v>
      </c>
      <c r="G57" s="329"/>
      <c r="H57" s="329"/>
      <c r="I57" s="241">
        <v>772008.39999999991</v>
      </c>
      <c r="J57" s="54">
        <v>0</v>
      </c>
      <c r="K57" s="104"/>
    </row>
    <row r="58" spans="1:12" ht="18" customHeight="1" x14ac:dyDescent="0.3">
      <c r="B58" s="239"/>
      <c r="E58" s="250" t="s">
        <v>130</v>
      </c>
      <c r="F58" s="240" t="s">
        <v>126</v>
      </c>
      <c r="G58" s="218"/>
      <c r="H58" s="272">
        <v>0.2374</v>
      </c>
      <c r="I58" s="242">
        <v>183274.79415999999</v>
      </c>
      <c r="J58" s="9"/>
      <c r="K58" s="2"/>
      <c r="L58" s="2"/>
    </row>
    <row r="59" spans="1:12" ht="15.6" x14ac:dyDescent="0.3">
      <c r="B59" s="244"/>
      <c r="C59" s="244"/>
      <c r="D59" s="245"/>
      <c r="E59" s="246" t="s">
        <v>73</v>
      </c>
      <c r="F59" s="325" t="s">
        <v>128</v>
      </c>
      <c r="G59" s="326"/>
      <c r="H59" s="326"/>
      <c r="I59" s="243">
        <v>955283.19415999996</v>
      </c>
      <c r="L59" s="2"/>
    </row>
    <row r="60" spans="1:12" x14ac:dyDescent="0.3">
      <c r="L60" s="2"/>
    </row>
  </sheetData>
  <protectedRanges>
    <protectedRange password="C62E" sqref="J10" name="Intervalo1"/>
  </protectedRanges>
  <mergeCells count="12">
    <mergeCell ref="B2:G9"/>
    <mergeCell ref="B11:B12"/>
    <mergeCell ref="C11:C12"/>
    <mergeCell ref="D11:D12"/>
    <mergeCell ref="E11:E12"/>
    <mergeCell ref="F11:F12"/>
    <mergeCell ref="G11:G12"/>
    <mergeCell ref="F59:H59"/>
    <mergeCell ref="F57:H57"/>
    <mergeCell ref="H11:H12"/>
    <mergeCell ref="I11:I12"/>
    <mergeCell ref="J11:J12"/>
  </mergeCells>
  <phoneticPr fontId="35" type="noConversion"/>
  <conditionalFormatting sqref="C14">
    <cfRule type="expression" dxfId="86" priority="25">
      <formula>#REF!=" "</formula>
    </cfRule>
  </conditionalFormatting>
  <conditionalFormatting sqref="C15:C16">
    <cfRule type="expression" dxfId="85" priority="23">
      <formula>#REF!=" "</formula>
    </cfRule>
  </conditionalFormatting>
  <conditionalFormatting sqref="C53:C56">
    <cfRule type="notContainsBlanks" dxfId="84" priority="24">
      <formula>LEN(TRIM(C53))&gt;0</formula>
    </cfRule>
  </conditionalFormatting>
  <conditionalFormatting sqref="D18:D32">
    <cfRule type="expression" dxfId="83" priority="22">
      <formula>#REF!=" "</formula>
    </cfRule>
  </conditionalFormatting>
  <conditionalFormatting sqref="E11:E12">
    <cfRule type="cellIs" dxfId="82" priority="14" operator="equal">
      <formula>"INSERIR CÓDIGO!"</formula>
    </cfRule>
  </conditionalFormatting>
  <conditionalFormatting sqref="E14 E16:E17 E34">
    <cfRule type="cellIs" dxfId="81" priority="38" operator="equal">
      <formula>"INSERIR CÓDIGO!"</formula>
    </cfRule>
  </conditionalFormatting>
  <conditionalFormatting sqref="E14">
    <cfRule type="expression" dxfId="80" priority="36">
      <formula>#REF!=" "</formula>
    </cfRule>
  </conditionalFormatting>
  <conditionalFormatting sqref="E14:E16">
    <cfRule type="expression" dxfId="79" priority="35">
      <formula>#REF!=" "</formula>
    </cfRule>
  </conditionalFormatting>
  <conditionalFormatting sqref="E16:E17 E34">
    <cfRule type="expression" dxfId="78" priority="39">
      <formula>#REF!=" "</formula>
    </cfRule>
  </conditionalFormatting>
  <conditionalFormatting sqref="E18:E33">
    <cfRule type="expression" dxfId="77" priority="34">
      <formula>#REF!=" "</formula>
    </cfRule>
  </conditionalFormatting>
  <conditionalFormatting sqref="E51">
    <cfRule type="cellIs" dxfId="76" priority="13" operator="equal">
      <formula>"INSERIR CÓDIGO!"</formula>
    </cfRule>
  </conditionalFormatting>
  <conditionalFormatting sqref="E59">
    <cfRule type="cellIs" dxfId="75" priority="8" operator="equal">
      <formula>"INSERIR CÓDIGO!"</formula>
    </cfRule>
    <cfRule type="expression" dxfId="74" priority="9">
      <formula>$A59&lt;&gt;#REF!</formula>
    </cfRule>
  </conditionalFormatting>
  <conditionalFormatting sqref="E35:G35 E39:G50">
    <cfRule type="expression" dxfId="73" priority="18">
      <formula>#REF!=" "</formula>
    </cfRule>
  </conditionalFormatting>
  <conditionalFormatting sqref="E36:G38">
    <cfRule type="expression" dxfId="72" priority="7">
      <formula>#REF!=" "</formula>
    </cfRule>
  </conditionalFormatting>
  <conditionalFormatting sqref="E52:G56">
    <cfRule type="expression" dxfId="71" priority="16">
      <formula>#REF!=" "</formula>
    </cfRule>
  </conditionalFormatting>
  <conditionalFormatting sqref="E51:H51">
    <cfRule type="expression" dxfId="70" priority="12">
      <formula>#REF!=" "</formula>
    </cfRule>
  </conditionalFormatting>
  <conditionalFormatting sqref="F15:F34">
    <cfRule type="expression" dxfId="69" priority="43">
      <formula>#REF!=" "</formula>
    </cfRule>
  </conditionalFormatting>
  <conditionalFormatting sqref="F14:G14 G15:G16">
    <cfRule type="expression" dxfId="68" priority="40">
      <formula>#REF!=" "</formula>
    </cfRule>
  </conditionalFormatting>
  <conditionalFormatting sqref="G18:G33">
    <cfRule type="expression" dxfId="67" priority="42">
      <formula>#REF!=" "</formula>
    </cfRule>
  </conditionalFormatting>
  <conditionalFormatting sqref="H17">
    <cfRule type="expression" dxfId="66" priority="21">
      <formula>#REF!=" "</formula>
    </cfRule>
  </conditionalFormatting>
  <conditionalFormatting sqref="H34">
    <cfRule type="expression" dxfId="65" priority="1">
      <formula>#REF!=" "</formula>
    </cfRule>
  </conditionalFormatting>
  <conditionalFormatting sqref="J14:J16 J18:J33 J35:J50 J52:J56">
    <cfRule type="expression" dxfId="64" priority="44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F610-FD1C-4917-A37F-A3C4172EDA5E}">
  <sheetPr codeName="Planilha15">
    <tabColor rgb="FFFFFF99"/>
    <pageSetUpPr autoPageBreaks="0" fitToPage="1"/>
  </sheetPr>
  <dimension ref="A1:K58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7.88671875" style="8" hidden="1" customWidth="1"/>
    <col min="4" max="4" width="13.5546875" style="8" customWidth="1"/>
    <col min="5" max="5" width="58.6640625" style="19" customWidth="1"/>
    <col min="6" max="6" width="9.33203125" style="10" customWidth="1"/>
    <col min="7" max="7" width="16.109375" style="6" customWidth="1"/>
    <col min="8" max="8" width="19.6640625" style="95" customWidth="1"/>
    <col min="9" max="9" width="24.6640625" style="7" customWidth="1"/>
    <col min="10" max="10" width="11.6640625" style="9" customWidth="1"/>
    <col min="11" max="11" width="20.5546875" style="2" bestFit="1" customWidth="1"/>
    <col min="12" max="16384" width="11.44140625" style="2"/>
  </cols>
  <sheetData>
    <row r="1" spans="1:10" ht="7.2" customHeight="1" x14ac:dyDescent="0.3"/>
    <row r="2" spans="1:10" s="1" customFormat="1" ht="12" customHeight="1" x14ac:dyDescent="0.3">
      <c r="B2" s="338" t="s">
        <v>136</v>
      </c>
      <c r="C2" s="339"/>
      <c r="D2" s="339"/>
      <c r="E2" s="339"/>
      <c r="F2" s="339"/>
      <c r="G2" s="339"/>
      <c r="H2" s="214"/>
      <c r="I2" s="52"/>
      <c r="J2" s="103"/>
    </row>
    <row r="3" spans="1:10" s="1" customFormat="1" ht="12" customHeight="1" x14ac:dyDescent="0.3">
      <c r="B3" s="313"/>
      <c r="C3" s="314"/>
      <c r="D3" s="314"/>
      <c r="E3" s="314"/>
      <c r="F3" s="314"/>
      <c r="G3" s="314"/>
      <c r="H3" s="215"/>
      <c r="J3" s="103"/>
    </row>
    <row r="4" spans="1:10" ht="12" customHeight="1" x14ac:dyDescent="0.3">
      <c r="B4" s="313"/>
      <c r="C4" s="314"/>
      <c r="D4" s="314"/>
      <c r="E4" s="314"/>
      <c r="F4" s="314"/>
      <c r="G4" s="314"/>
      <c r="H4" s="215"/>
      <c r="I4" s="23"/>
      <c r="J4" s="103"/>
    </row>
    <row r="5" spans="1:10" ht="12" customHeight="1" x14ac:dyDescent="0.3">
      <c r="B5" s="313"/>
      <c r="C5" s="314"/>
      <c r="D5" s="314"/>
      <c r="E5" s="314"/>
      <c r="F5" s="314"/>
      <c r="G5" s="314"/>
      <c r="H5" s="215"/>
      <c r="I5" s="23"/>
      <c r="J5" s="103"/>
    </row>
    <row r="6" spans="1:10" ht="12" customHeight="1" x14ac:dyDescent="0.3">
      <c r="B6" s="313"/>
      <c r="C6" s="314"/>
      <c r="D6" s="314"/>
      <c r="E6" s="314"/>
      <c r="F6" s="314"/>
      <c r="G6" s="314"/>
      <c r="H6" s="215"/>
      <c r="I6" s="23"/>
      <c r="J6" s="103"/>
    </row>
    <row r="7" spans="1:10" ht="12" customHeight="1" x14ac:dyDescent="0.3">
      <c r="B7" s="313"/>
      <c r="C7" s="314"/>
      <c r="D7" s="314"/>
      <c r="E7" s="314"/>
      <c r="F7" s="314"/>
      <c r="G7" s="314"/>
      <c r="H7" s="215"/>
      <c r="I7" s="23"/>
      <c r="J7" s="103"/>
    </row>
    <row r="8" spans="1:10" ht="12" customHeight="1" x14ac:dyDescent="0.3">
      <c r="B8" s="313"/>
      <c r="C8" s="314"/>
      <c r="D8" s="314"/>
      <c r="E8" s="314"/>
      <c r="F8" s="314"/>
      <c r="G8" s="314"/>
      <c r="H8" s="215"/>
      <c r="I8" s="23"/>
      <c r="J8" s="103"/>
    </row>
    <row r="9" spans="1:10" s="1" customFormat="1" ht="6" customHeight="1" x14ac:dyDescent="0.3">
      <c r="B9" s="64"/>
      <c r="C9" s="67"/>
      <c r="D9" s="67"/>
      <c r="F9" s="21"/>
      <c r="G9" s="65"/>
      <c r="H9" s="96"/>
      <c r="J9" s="103"/>
    </row>
    <row r="10" spans="1:10" ht="16.2" customHeight="1" x14ac:dyDescent="0.3">
      <c r="B10" s="91"/>
      <c r="C10" s="92"/>
      <c r="D10" s="92"/>
      <c r="E10" s="93" t="s">
        <v>3</v>
      </c>
      <c r="F10" s="123"/>
      <c r="G10" s="94"/>
      <c r="H10" s="94"/>
      <c r="I10" s="94"/>
      <c r="J10" s="103"/>
    </row>
    <row r="11" spans="1:10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30" t="s">
        <v>4</v>
      </c>
      <c r="J11" s="103"/>
    </row>
    <row r="12" spans="1:10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31"/>
      <c r="J12" s="103"/>
    </row>
    <row r="13" spans="1:10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75"/>
      <c r="I13" s="79">
        <v>150800</v>
      </c>
      <c r="J13" s="103"/>
    </row>
    <row r="14" spans="1:10" s="12" customFormat="1" x14ac:dyDescent="0.3">
      <c r="A14" s="14">
        <v>8</v>
      </c>
      <c r="B14" s="55" t="s">
        <v>14</v>
      </c>
      <c r="C14" s="16"/>
      <c r="D14" s="113" t="s">
        <v>96</v>
      </c>
      <c r="E14" s="193" t="s">
        <v>50</v>
      </c>
      <c r="F14" s="124" t="s">
        <v>0</v>
      </c>
      <c r="G14" s="17">
        <v>3250</v>
      </c>
      <c r="H14" s="359">
        <v>26.4</v>
      </c>
      <c r="I14" s="17">
        <v>85800</v>
      </c>
      <c r="J14" s="103"/>
    </row>
    <row r="15" spans="1:10" s="98" customFormat="1" x14ac:dyDescent="0.3">
      <c r="A15" s="97">
        <v>7</v>
      </c>
      <c r="B15" s="55" t="s">
        <v>115</v>
      </c>
      <c r="C15" s="16"/>
      <c r="D15" s="113" t="s">
        <v>96</v>
      </c>
      <c r="E15" s="193" t="s">
        <v>22</v>
      </c>
      <c r="F15" s="124" t="s">
        <v>0</v>
      </c>
      <c r="G15" s="17">
        <v>32500</v>
      </c>
      <c r="H15" s="359">
        <v>1</v>
      </c>
      <c r="I15" s="17">
        <v>32500</v>
      </c>
      <c r="J15" s="103"/>
    </row>
    <row r="16" spans="1:10" s="98" customFormat="1" x14ac:dyDescent="0.3">
      <c r="A16" s="97">
        <v>7</v>
      </c>
      <c r="B16" s="55" t="s">
        <v>116</v>
      </c>
      <c r="C16" s="16"/>
      <c r="D16" s="113" t="s">
        <v>96</v>
      </c>
      <c r="E16" s="193" t="s">
        <v>61</v>
      </c>
      <c r="F16" s="124" t="s">
        <v>0</v>
      </c>
      <c r="G16" s="17">
        <v>32500</v>
      </c>
      <c r="H16" s="359">
        <v>1</v>
      </c>
      <c r="I16" s="17">
        <v>32500</v>
      </c>
      <c r="J16" s="103"/>
    </row>
    <row r="17" spans="1:10" s="13" customFormat="1" x14ac:dyDescent="0.3">
      <c r="A17" s="76" t="s">
        <v>7</v>
      </c>
      <c r="B17" s="78">
        <v>2</v>
      </c>
      <c r="C17" s="71"/>
      <c r="D17" s="112"/>
      <c r="E17" s="72" t="s">
        <v>78</v>
      </c>
      <c r="F17" s="73"/>
      <c r="G17" s="74"/>
      <c r="H17" s="129"/>
      <c r="I17" s="79">
        <v>147200</v>
      </c>
      <c r="J17" s="103"/>
    </row>
    <row r="18" spans="1:10" s="98" customFormat="1" ht="16.5" customHeight="1" x14ac:dyDescent="0.3">
      <c r="A18" s="14">
        <v>1</v>
      </c>
      <c r="B18" s="55" t="s">
        <v>15</v>
      </c>
      <c r="C18" s="17"/>
      <c r="D18" s="113" t="s">
        <v>96</v>
      </c>
      <c r="E18" s="193" t="s">
        <v>24</v>
      </c>
      <c r="F18" s="124" t="s">
        <v>0</v>
      </c>
      <c r="G18" s="17">
        <v>4000</v>
      </c>
      <c r="H18" s="359">
        <v>11.5</v>
      </c>
      <c r="I18" s="17">
        <v>46000</v>
      </c>
      <c r="J18" s="103"/>
    </row>
    <row r="19" spans="1:10" s="98" customFormat="1" x14ac:dyDescent="0.3">
      <c r="A19" s="14">
        <v>6</v>
      </c>
      <c r="B19" s="55" t="s">
        <v>17</v>
      </c>
      <c r="C19" s="17"/>
      <c r="D19" s="113" t="s">
        <v>96</v>
      </c>
      <c r="E19" s="193" t="s">
        <v>25</v>
      </c>
      <c r="F19" s="124" t="s">
        <v>0</v>
      </c>
      <c r="G19" s="17">
        <v>4000</v>
      </c>
      <c r="H19" s="359">
        <v>3.5</v>
      </c>
      <c r="I19" s="17">
        <v>14000</v>
      </c>
      <c r="J19" s="103"/>
    </row>
    <row r="20" spans="1:10" s="98" customFormat="1" x14ac:dyDescent="0.3">
      <c r="A20" s="14">
        <v>6</v>
      </c>
      <c r="B20" s="55" t="s">
        <v>16</v>
      </c>
      <c r="C20" s="17"/>
      <c r="D20" s="113" t="s">
        <v>96</v>
      </c>
      <c r="E20" s="193" t="s">
        <v>26</v>
      </c>
      <c r="F20" s="124" t="s">
        <v>0</v>
      </c>
      <c r="G20" s="17">
        <v>4000</v>
      </c>
      <c r="H20" s="359">
        <v>5.2</v>
      </c>
      <c r="I20" s="17">
        <v>20800</v>
      </c>
      <c r="J20" s="103"/>
    </row>
    <row r="21" spans="1:10" s="98" customFormat="1" x14ac:dyDescent="0.3">
      <c r="A21" s="14">
        <v>6</v>
      </c>
      <c r="B21" s="55" t="s">
        <v>19</v>
      </c>
      <c r="C21" s="17"/>
      <c r="D21" s="113" t="s">
        <v>96</v>
      </c>
      <c r="E21" s="193" t="s">
        <v>27</v>
      </c>
      <c r="F21" s="124" t="s">
        <v>0</v>
      </c>
      <c r="G21" s="17">
        <v>4000</v>
      </c>
      <c r="H21" s="359">
        <v>3.5</v>
      </c>
      <c r="I21" s="17">
        <v>14000</v>
      </c>
      <c r="J21" s="103"/>
    </row>
    <row r="22" spans="1:10" s="98" customFormat="1" x14ac:dyDescent="0.3">
      <c r="A22" s="14">
        <v>4</v>
      </c>
      <c r="B22" s="55" t="s">
        <v>21</v>
      </c>
      <c r="C22" s="17"/>
      <c r="D22" s="113" t="s">
        <v>96</v>
      </c>
      <c r="E22" s="193" t="s">
        <v>31</v>
      </c>
      <c r="F22" s="124" t="s">
        <v>0</v>
      </c>
      <c r="G22" s="17">
        <v>4000</v>
      </c>
      <c r="H22" s="359">
        <v>2.5</v>
      </c>
      <c r="I22" s="17">
        <v>10000</v>
      </c>
      <c r="J22" s="103"/>
    </row>
    <row r="23" spans="1:10" s="98" customFormat="1" x14ac:dyDescent="0.3">
      <c r="A23" s="14">
        <v>6</v>
      </c>
      <c r="B23" s="55" t="s">
        <v>32</v>
      </c>
      <c r="C23" s="17"/>
      <c r="D23" s="113" t="s">
        <v>96</v>
      </c>
      <c r="E23" s="193" t="s">
        <v>36</v>
      </c>
      <c r="F23" s="124" t="s">
        <v>0</v>
      </c>
      <c r="G23" s="17">
        <v>4000</v>
      </c>
      <c r="H23" s="359">
        <v>9</v>
      </c>
      <c r="I23" s="17">
        <v>36000</v>
      </c>
      <c r="J23" s="103"/>
    </row>
    <row r="24" spans="1:10" s="98" customFormat="1" x14ac:dyDescent="0.3">
      <c r="A24" s="14">
        <v>6</v>
      </c>
      <c r="B24" s="55" t="s">
        <v>33</v>
      </c>
      <c r="C24" s="17"/>
      <c r="D24" s="113" t="s">
        <v>96</v>
      </c>
      <c r="E24" s="193" t="s">
        <v>38</v>
      </c>
      <c r="F24" s="124" t="s">
        <v>0</v>
      </c>
      <c r="G24" s="17">
        <v>4000</v>
      </c>
      <c r="H24" s="359">
        <v>1.6</v>
      </c>
      <c r="I24" s="17">
        <v>6400</v>
      </c>
      <c r="J24" s="103"/>
    </row>
    <row r="25" spans="1:10" s="13" customFormat="1" x14ac:dyDescent="0.3">
      <c r="A25" s="76" t="s">
        <v>7</v>
      </c>
      <c r="B25" s="78">
        <v>3</v>
      </c>
      <c r="C25" s="71"/>
      <c r="D25" s="112"/>
      <c r="E25" s="72" t="s">
        <v>77</v>
      </c>
      <c r="F25" s="73"/>
      <c r="G25" s="74"/>
      <c r="H25" s="129"/>
      <c r="I25" s="79">
        <v>173200</v>
      </c>
      <c r="J25" s="103"/>
    </row>
    <row r="26" spans="1:10" s="98" customFormat="1" ht="16.95" customHeight="1" x14ac:dyDescent="0.3">
      <c r="A26" s="14">
        <v>1</v>
      </c>
      <c r="B26" s="55" t="s">
        <v>59</v>
      </c>
      <c r="C26" s="17"/>
      <c r="D26" s="113" t="s">
        <v>96</v>
      </c>
      <c r="E26" s="193" t="s">
        <v>24</v>
      </c>
      <c r="F26" s="124" t="s">
        <v>0</v>
      </c>
      <c r="G26" s="17">
        <v>4000</v>
      </c>
      <c r="H26" s="359">
        <v>11.5</v>
      </c>
      <c r="I26" s="17">
        <v>46000</v>
      </c>
      <c r="J26" s="103"/>
    </row>
    <row r="27" spans="1:10" s="98" customFormat="1" x14ac:dyDescent="0.3">
      <c r="A27" s="14">
        <v>6</v>
      </c>
      <c r="B27" s="55" t="s">
        <v>57</v>
      </c>
      <c r="C27" s="17"/>
      <c r="D27" s="113" t="s">
        <v>96</v>
      </c>
      <c r="E27" s="193" t="s">
        <v>25</v>
      </c>
      <c r="F27" s="124" t="s">
        <v>0</v>
      </c>
      <c r="G27" s="17">
        <v>4000</v>
      </c>
      <c r="H27" s="359">
        <v>10</v>
      </c>
      <c r="I27" s="17">
        <v>40000</v>
      </c>
      <c r="J27" s="103"/>
    </row>
    <row r="28" spans="1:10" s="98" customFormat="1" x14ac:dyDescent="0.3">
      <c r="A28" s="14">
        <v>6</v>
      </c>
      <c r="B28" s="55" t="s">
        <v>81</v>
      </c>
      <c r="C28" s="17"/>
      <c r="D28" s="113" t="s">
        <v>96</v>
      </c>
      <c r="E28" s="193" t="s">
        <v>26</v>
      </c>
      <c r="F28" s="124" t="s">
        <v>0</v>
      </c>
      <c r="G28" s="17">
        <v>4000</v>
      </c>
      <c r="H28" s="359">
        <v>5.2</v>
      </c>
      <c r="I28" s="17">
        <v>20800</v>
      </c>
      <c r="J28" s="103"/>
    </row>
    <row r="29" spans="1:10" s="98" customFormat="1" x14ac:dyDescent="0.3">
      <c r="A29" s="14">
        <v>6</v>
      </c>
      <c r="B29" s="55" t="s">
        <v>82</v>
      </c>
      <c r="C29" s="17"/>
      <c r="D29" s="113" t="s">
        <v>96</v>
      </c>
      <c r="E29" s="193" t="s">
        <v>27</v>
      </c>
      <c r="F29" s="124" t="s">
        <v>0</v>
      </c>
      <c r="G29" s="17">
        <v>4000</v>
      </c>
      <c r="H29" s="359">
        <v>3.5</v>
      </c>
      <c r="I29" s="17">
        <v>14000</v>
      </c>
      <c r="J29" s="103"/>
    </row>
    <row r="30" spans="1:10" s="98" customFormat="1" x14ac:dyDescent="0.3">
      <c r="A30" s="14">
        <v>4</v>
      </c>
      <c r="B30" s="55" t="s">
        <v>84</v>
      </c>
      <c r="C30" s="17"/>
      <c r="D30" s="113" t="s">
        <v>96</v>
      </c>
      <c r="E30" s="193" t="s">
        <v>31</v>
      </c>
      <c r="F30" s="124" t="s">
        <v>0</v>
      </c>
      <c r="G30" s="17">
        <v>4000</v>
      </c>
      <c r="H30" s="359">
        <v>2.5</v>
      </c>
      <c r="I30" s="17">
        <v>10000</v>
      </c>
      <c r="J30" s="103"/>
    </row>
    <row r="31" spans="1:10" s="98" customFormat="1" x14ac:dyDescent="0.3">
      <c r="A31" s="14">
        <v>6</v>
      </c>
      <c r="B31" s="55" t="s">
        <v>86</v>
      </c>
      <c r="C31" s="17"/>
      <c r="D31" s="113" t="s">
        <v>96</v>
      </c>
      <c r="E31" s="193" t="s">
        <v>36</v>
      </c>
      <c r="F31" s="124" t="s">
        <v>0</v>
      </c>
      <c r="G31" s="17">
        <v>4000</v>
      </c>
      <c r="H31" s="359">
        <v>9</v>
      </c>
      <c r="I31" s="17">
        <v>36000</v>
      </c>
      <c r="J31" s="103"/>
    </row>
    <row r="32" spans="1:10" s="98" customFormat="1" ht="15.75" customHeight="1" x14ac:dyDescent="0.3">
      <c r="A32" s="14">
        <v>6</v>
      </c>
      <c r="B32" s="55" t="s">
        <v>87</v>
      </c>
      <c r="C32" s="17"/>
      <c r="D32" s="113" t="s">
        <v>96</v>
      </c>
      <c r="E32" s="193" t="s">
        <v>38</v>
      </c>
      <c r="F32" s="124" t="s">
        <v>0</v>
      </c>
      <c r="G32" s="17">
        <v>4000</v>
      </c>
      <c r="H32" s="359">
        <v>1.6</v>
      </c>
      <c r="I32" s="17">
        <v>6400</v>
      </c>
      <c r="J32" s="103"/>
    </row>
    <row r="33" spans="1:11" s="13" customFormat="1" ht="13.95" customHeight="1" x14ac:dyDescent="0.3">
      <c r="A33" s="76" t="s">
        <v>7</v>
      </c>
      <c r="B33" s="78">
        <v>4</v>
      </c>
      <c r="C33" s="71"/>
      <c r="D33" s="112"/>
      <c r="E33" s="72" t="s">
        <v>127</v>
      </c>
      <c r="F33" s="73"/>
      <c r="G33" s="74"/>
      <c r="H33" s="74"/>
      <c r="I33" s="79">
        <v>165300</v>
      </c>
      <c r="J33" s="103"/>
    </row>
    <row r="34" spans="1:11" s="98" customFormat="1" x14ac:dyDescent="0.3">
      <c r="A34" s="97"/>
      <c r="B34" s="55" t="s">
        <v>53</v>
      </c>
      <c r="C34" s="17"/>
      <c r="D34" s="113" t="s">
        <v>96</v>
      </c>
      <c r="E34" s="15" t="s">
        <v>58</v>
      </c>
      <c r="F34" s="124" t="s">
        <v>0</v>
      </c>
      <c r="G34" s="17">
        <v>87000</v>
      </c>
      <c r="H34" s="359">
        <v>0.4</v>
      </c>
      <c r="I34" s="17">
        <v>34800</v>
      </c>
      <c r="J34" s="103"/>
    </row>
    <row r="35" spans="1:11" s="98" customFormat="1" x14ac:dyDescent="0.3">
      <c r="A35" s="97"/>
      <c r="B35" s="55" t="s">
        <v>52</v>
      </c>
      <c r="C35" s="17"/>
      <c r="D35" s="113" t="s">
        <v>96</v>
      </c>
      <c r="E35" s="15" t="s">
        <v>54</v>
      </c>
      <c r="F35" s="124" t="s">
        <v>0</v>
      </c>
      <c r="G35" s="17">
        <v>87000</v>
      </c>
      <c r="H35" s="359">
        <v>0.5</v>
      </c>
      <c r="I35" s="17">
        <v>43500</v>
      </c>
      <c r="J35" s="103"/>
    </row>
    <row r="36" spans="1:11" s="98" customFormat="1" x14ac:dyDescent="0.3">
      <c r="A36" s="97">
        <v>15</v>
      </c>
      <c r="B36" s="55" t="s">
        <v>95</v>
      </c>
      <c r="C36" s="17"/>
      <c r="D36" s="270" t="s">
        <v>96</v>
      </c>
      <c r="E36" s="15" t="s">
        <v>55</v>
      </c>
      <c r="F36" s="266" t="s">
        <v>0</v>
      </c>
      <c r="G36" s="267">
        <v>87000</v>
      </c>
      <c r="H36" s="359">
        <v>1</v>
      </c>
      <c r="I36" s="17">
        <v>87000</v>
      </c>
      <c r="J36" s="103"/>
    </row>
    <row r="37" spans="1:11" s="12" customFormat="1" ht="19.2" x14ac:dyDescent="0.3">
      <c r="A37" s="18"/>
      <c r="B37" s="237"/>
      <c r="C37" s="238"/>
      <c r="D37" s="19"/>
      <c r="E37" s="238"/>
      <c r="F37" s="340" t="s">
        <v>129</v>
      </c>
      <c r="G37" s="329"/>
      <c r="H37" s="341"/>
      <c r="I37" s="241">
        <v>636500</v>
      </c>
      <c r="J37" s="104"/>
      <c r="K37" s="157"/>
    </row>
    <row r="38" spans="1:11" ht="18" customHeight="1" x14ac:dyDescent="0.3">
      <c r="B38" s="239"/>
      <c r="E38" s="250" t="s">
        <v>130</v>
      </c>
      <c r="F38" s="240" t="s">
        <v>126</v>
      </c>
      <c r="G38" s="218"/>
      <c r="H38" s="272">
        <v>0.2374</v>
      </c>
      <c r="I38" s="242">
        <v>151105.1</v>
      </c>
    </row>
    <row r="39" spans="1:11" ht="15.6" x14ac:dyDescent="0.3">
      <c r="B39" s="244"/>
      <c r="C39" s="244"/>
      <c r="D39" s="245"/>
      <c r="E39" s="246" t="s">
        <v>74</v>
      </c>
      <c r="F39" s="325" t="s">
        <v>128</v>
      </c>
      <c r="G39" s="326"/>
      <c r="H39" s="327"/>
      <c r="I39" s="243">
        <v>787605.1</v>
      </c>
    </row>
    <row r="40" spans="1:11" x14ac:dyDescent="0.3">
      <c r="H40" s="274"/>
    </row>
    <row r="41" spans="1:11" x14ac:dyDescent="0.3">
      <c r="H41" s="274"/>
    </row>
    <row r="42" spans="1:11" x14ac:dyDescent="0.3">
      <c r="H42" s="274"/>
    </row>
    <row r="43" spans="1:11" x14ac:dyDescent="0.3">
      <c r="H43" s="274"/>
    </row>
    <row r="44" spans="1:11" x14ac:dyDescent="0.3">
      <c r="H44" s="274"/>
    </row>
    <row r="45" spans="1:11" x14ac:dyDescent="0.3">
      <c r="H45" s="6"/>
    </row>
    <row r="46" spans="1:11" x14ac:dyDescent="0.3">
      <c r="H46" s="274"/>
    </row>
    <row r="47" spans="1:11" x14ac:dyDescent="0.3">
      <c r="H47" s="274"/>
    </row>
    <row r="48" spans="1:11" x14ac:dyDescent="0.3">
      <c r="H48" s="274"/>
    </row>
    <row r="49" spans="8:8" x14ac:dyDescent="0.3">
      <c r="H49" s="274"/>
    </row>
    <row r="50" spans="8:8" x14ac:dyDescent="0.3">
      <c r="H50" s="274"/>
    </row>
    <row r="52" spans="8:8" x14ac:dyDescent="0.3">
      <c r="H52" s="274"/>
    </row>
    <row r="53" spans="8:8" x14ac:dyDescent="0.3">
      <c r="H53" s="274"/>
    </row>
    <row r="54" spans="8:8" x14ac:dyDescent="0.3">
      <c r="H54" s="274"/>
    </row>
    <row r="55" spans="8:8" x14ac:dyDescent="0.3">
      <c r="H55" s="274"/>
    </row>
    <row r="56" spans="8:8" x14ac:dyDescent="0.3">
      <c r="H56" s="274"/>
    </row>
    <row r="58" spans="8:8" x14ac:dyDescent="0.3">
      <c r="H58" s="274"/>
    </row>
  </sheetData>
  <mergeCells count="11">
    <mergeCell ref="F39:H39"/>
    <mergeCell ref="F37:H37"/>
    <mergeCell ref="H11:H12"/>
    <mergeCell ref="I11:I12"/>
    <mergeCell ref="B2:G8"/>
    <mergeCell ref="B11:B12"/>
    <mergeCell ref="C11:C12"/>
    <mergeCell ref="D11:D12"/>
    <mergeCell ref="E11:E12"/>
    <mergeCell ref="F11:F12"/>
    <mergeCell ref="G11:G12"/>
  </mergeCells>
  <conditionalFormatting sqref="C15 F33">
    <cfRule type="expression" dxfId="63" priority="48">
      <formula>#REF!=" "</formula>
    </cfRule>
  </conditionalFormatting>
  <conditionalFormatting sqref="C16">
    <cfRule type="expression" dxfId="62" priority="53">
      <formula>#REF!=" "</formula>
    </cfRule>
  </conditionalFormatting>
  <conditionalFormatting sqref="C34:C35">
    <cfRule type="notContainsBlanks" dxfId="61" priority="54">
      <formula>LEN(TRIM(C34))&gt;0</formula>
    </cfRule>
  </conditionalFormatting>
  <conditionalFormatting sqref="C14:D14 D15:D16">
    <cfRule type="expression" dxfId="60" priority="55">
      <formula>#REF!=" "</formula>
    </cfRule>
  </conditionalFormatting>
  <conditionalFormatting sqref="D34:E35 D26:D32 D36">
    <cfRule type="expression" dxfId="59" priority="28">
      <formula>#REF!=" "</formula>
    </cfRule>
  </conditionalFormatting>
  <conditionalFormatting sqref="E11:E12">
    <cfRule type="cellIs" dxfId="58" priority="14" operator="equal">
      <formula>"INSERIR CÓDIGO!"</formula>
    </cfRule>
  </conditionalFormatting>
  <conditionalFormatting sqref="E14:E16">
    <cfRule type="expression" dxfId="57" priority="20">
      <formula>#REF!=" "</formula>
    </cfRule>
  </conditionalFormatting>
  <conditionalFormatting sqref="E17 E25">
    <cfRule type="cellIs" dxfId="56" priority="52" operator="equal">
      <formula>"INSERIR CÓDIGO!"</formula>
    </cfRule>
  </conditionalFormatting>
  <conditionalFormatting sqref="E18:E24">
    <cfRule type="expression" dxfId="55" priority="19">
      <formula>#REF!=" "</formula>
    </cfRule>
  </conditionalFormatting>
  <conditionalFormatting sqref="E26:E32">
    <cfRule type="expression" dxfId="54" priority="18">
      <formula>#REF!=" "</formula>
    </cfRule>
  </conditionalFormatting>
  <conditionalFormatting sqref="E33">
    <cfRule type="expression" dxfId="53" priority="12">
      <formula>#REF!=" "</formula>
    </cfRule>
  </conditionalFormatting>
  <conditionalFormatting sqref="E33:E35">
    <cfRule type="cellIs" dxfId="52" priority="13" operator="equal">
      <formula>"INSERIR CÓDIGO!"</formula>
    </cfRule>
  </conditionalFormatting>
  <conditionalFormatting sqref="E36">
    <cfRule type="cellIs" dxfId="51" priority="2" operator="equal">
      <formula>"INSERIR CÓDIGO!"</formula>
    </cfRule>
    <cfRule type="expression" dxfId="50" priority="3">
      <formula>#REF!=" "</formula>
    </cfRule>
  </conditionalFormatting>
  <conditionalFormatting sqref="E39">
    <cfRule type="cellIs" dxfId="49" priority="4" operator="equal">
      <formula>"INSERIR CÓDIGO!"</formula>
    </cfRule>
    <cfRule type="expression" dxfId="48" priority="5">
      <formula>$A39&lt;&gt;#REF!</formula>
    </cfRule>
  </conditionalFormatting>
  <conditionalFormatting sqref="E17:F17 D18:D24 E25:F25">
    <cfRule type="expression" dxfId="47" priority="29">
      <formula>#REF!=" "</formula>
    </cfRule>
  </conditionalFormatting>
  <conditionalFormatting sqref="G33:H33">
    <cfRule type="expression" dxfId="46" priority="21">
      <formula>#REF!=" "</formula>
    </cfRule>
  </conditionalFormatting>
  <conditionalFormatting sqref="H14:H32">
    <cfRule type="expression" dxfId="45" priority="16">
      <formula>#REF!=" "</formula>
    </cfRule>
  </conditionalFormatting>
  <conditionalFormatting sqref="H34:H36">
    <cfRule type="expression" dxfId="44" priority="1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7388-B80F-4D6A-9253-BC9D5AF5F1C3}">
  <sheetPr codeName="Planilha16">
    <tabColor rgb="FFFFFF66"/>
    <pageSetUpPr autoPageBreaks="0" fitToPage="1"/>
  </sheetPr>
  <dimension ref="A2:L58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7.88671875" style="8" hidden="1" customWidth="1"/>
    <col min="4" max="4" width="13.6640625" style="8" customWidth="1"/>
    <col min="5" max="5" width="62.33203125" style="19" customWidth="1"/>
    <col min="6" max="6" width="9.33203125" style="10" customWidth="1"/>
    <col min="7" max="7" width="17.109375" style="10" customWidth="1"/>
    <col min="8" max="8" width="19.6640625" style="117" customWidth="1"/>
    <col min="9" max="9" width="24.6640625" style="187" customWidth="1"/>
    <col min="10" max="10" width="15" style="20" hidden="1" customWidth="1"/>
    <col min="11" max="12" width="11.6640625" style="9" customWidth="1"/>
    <col min="13" max="13" width="55.5546875" style="2" bestFit="1" customWidth="1"/>
    <col min="14" max="16384" width="11.44140625" style="2"/>
  </cols>
  <sheetData>
    <row r="2" spans="1:12" s="1" customFormat="1" ht="12" customHeight="1" x14ac:dyDescent="0.3">
      <c r="B2" s="338" t="s">
        <v>133</v>
      </c>
      <c r="C2" s="339"/>
      <c r="D2" s="339"/>
      <c r="E2" s="339"/>
      <c r="F2" s="339"/>
      <c r="G2" s="339"/>
      <c r="H2" s="214"/>
      <c r="I2" s="196"/>
      <c r="J2" s="53"/>
      <c r="K2" s="103"/>
      <c r="L2" s="103"/>
    </row>
    <row r="3" spans="1:12" s="1" customFormat="1" ht="12" customHeight="1" x14ac:dyDescent="0.3">
      <c r="B3" s="313"/>
      <c r="C3" s="314"/>
      <c r="D3" s="314"/>
      <c r="E3" s="314"/>
      <c r="F3" s="314"/>
      <c r="G3" s="314"/>
      <c r="H3" s="215"/>
      <c r="I3" s="197"/>
      <c r="J3" s="66"/>
      <c r="K3" s="103"/>
      <c r="L3" s="103"/>
    </row>
    <row r="4" spans="1:12" ht="12" customHeight="1" x14ac:dyDescent="0.3">
      <c r="B4" s="313"/>
      <c r="C4" s="314"/>
      <c r="D4" s="314"/>
      <c r="E4" s="314"/>
      <c r="F4" s="314"/>
      <c r="G4" s="314"/>
      <c r="H4" s="215"/>
      <c r="I4" s="188"/>
      <c r="J4" s="4"/>
      <c r="K4" s="103"/>
      <c r="L4" s="103"/>
    </row>
    <row r="5" spans="1:12" ht="12" customHeight="1" x14ac:dyDescent="0.3">
      <c r="B5" s="313"/>
      <c r="C5" s="314"/>
      <c r="D5" s="314"/>
      <c r="E5" s="314"/>
      <c r="F5" s="314"/>
      <c r="G5" s="314"/>
      <c r="H5" s="215"/>
      <c r="I5" s="188"/>
      <c r="J5" s="23"/>
      <c r="K5" s="103"/>
      <c r="L5" s="103"/>
    </row>
    <row r="6" spans="1:12" ht="12" customHeight="1" x14ac:dyDescent="0.3">
      <c r="B6" s="313"/>
      <c r="C6" s="314"/>
      <c r="D6" s="314"/>
      <c r="E6" s="314"/>
      <c r="F6" s="314"/>
      <c r="G6" s="314"/>
      <c r="H6" s="215"/>
      <c r="I6" s="188"/>
      <c r="J6" s="23"/>
      <c r="K6" s="103"/>
      <c r="L6" s="103"/>
    </row>
    <row r="7" spans="1:12" ht="12" customHeight="1" x14ac:dyDescent="0.3">
      <c r="B7" s="313"/>
      <c r="C7" s="314"/>
      <c r="D7" s="314"/>
      <c r="E7" s="314"/>
      <c r="F7" s="314"/>
      <c r="G7" s="314"/>
      <c r="H7" s="215"/>
      <c r="I7" s="188"/>
      <c r="J7" s="23"/>
      <c r="K7" s="103"/>
      <c r="L7" s="204">
        <v>0.01</v>
      </c>
    </row>
    <row r="8" spans="1:12" ht="12" customHeight="1" x14ac:dyDescent="0.3">
      <c r="B8" s="313"/>
      <c r="C8" s="314"/>
      <c r="D8" s="314"/>
      <c r="E8" s="314"/>
      <c r="F8" s="314"/>
      <c r="G8" s="314"/>
      <c r="H8" s="215"/>
      <c r="I8" s="188"/>
      <c r="J8" s="23"/>
      <c r="K8" s="103"/>
      <c r="L8" s="103"/>
    </row>
    <row r="9" spans="1:12" s="1" customFormat="1" ht="15" customHeight="1" x14ac:dyDescent="0.3">
      <c r="B9" s="350"/>
      <c r="C9" s="351"/>
      <c r="D9" s="351"/>
      <c r="E9" s="351"/>
      <c r="F9" s="351"/>
      <c r="G9" s="351"/>
      <c r="H9" s="216"/>
      <c r="I9" s="197"/>
      <c r="J9" s="66"/>
      <c r="K9" s="103"/>
      <c r="L9" s="103"/>
    </row>
    <row r="10" spans="1:12" ht="18" x14ac:dyDescent="0.3">
      <c r="B10" s="91"/>
      <c r="C10" s="92"/>
      <c r="D10" s="92"/>
      <c r="E10" s="93" t="s">
        <v>3</v>
      </c>
      <c r="F10" s="94"/>
      <c r="G10" s="123"/>
      <c r="H10" s="119"/>
      <c r="I10" s="189"/>
      <c r="J10" s="94"/>
      <c r="K10" s="103"/>
      <c r="L10" s="103"/>
    </row>
    <row r="11" spans="1:12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46" t="s">
        <v>4</v>
      </c>
      <c r="J11" s="348" t="s">
        <v>6</v>
      </c>
      <c r="K11" s="103"/>
      <c r="L11" s="103"/>
    </row>
    <row r="12" spans="1:12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47"/>
      <c r="J12" s="349"/>
      <c r="K12" s="103"/>
      <c r="L12" s="103"/>
    </row>
    <row r="13" spans="1:12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127"/>
      <c r="I13" s="79">
        <v>158600</v>
      </c>
      <c r="J13" s="79">
        <v>0</v>
      </c>
      <c r="K13" s="103"/>
      <c r="L13" s="103"/>
    </row>
    <row r="14" spans="1:12" s="12" customFormat="1" x14ac:dyDescent="0.3">
      <c r="A14" s="14">
        <v>8</v>
      </c>
      <c r="B14" s="55" t="s">
        <v>14</v>
      </c>
      <c r="C14" s="16"/>
      <c r="D14" s="16" t="s">
        <v>96</v>
      </c>
      <c r="E14" s="193" t="s">
        <v>50</v>
      </c>
      <c r="F14" s="124" t="s">
        <v>0</v>
      </c>
      <c r="G14" s="17">
        <v>3250</v>
      </c>
      <c r="H14" s="360">
        <v>28.8</v>
      </c>
      <c r="I14" s="17">
        <v>93600</v>
      </c>
      <c r="J14" s="17"/>
      <c r="K14" s="103"/>
      <c r="L14" s="103"/>
    </row>
    <row r="15" spans="1:12" s="98" customFormat="1" x14ac:dyDescent="0.3">
      <c r="A15" s="97">
        <v>7</v>
      </c>
      <c r="B15" s="55" t="s">
        <v>115</v>
      </c>
      <c r="C15" s="16"/>
      <c r="D15" s="16" t="s">
        <v>96</v>
      </c>
      <c r="E15" s="193" t="s">
        <v>22</v>
      </c>
      <c r="F15" s="124" t="s">
        <v>0</v>
      </c>
      <c r="G15" s="17">
        <v>32500</v>
      </c>
      <c r="H15" s="360">
        <v>1</v>
      </c>
      <c r="I15" s="17">
        <v>32500</v>
      </c>
      <c r="J15" s="16"/>
      <c r="K15" s="103"/>
    </row>
    <row r="16" spans="1:12" s="98" customFormat="1" x14ac:dyDescent="0.3">
      <c r="A16" s="97">
        <v>7</v>
      </c>
      <c r="B16" s="55" t="s">
        <v>116</v>
      </c>
      <c r="C16" s="16"/>
      <c r="D16" s="16" t="s">
        <v>96</v>
      </c>
      <c r="E16" s="193" t="s">
        <v>61</v>
      </c>
      <c r="F16" s="124" t="s">
        <v>0</v>
      </c>
      <c r="G16" s="17">
        <v>32500</v>
      </c>
      <c r="H16" s="360">
        <v>1</v>
      </c>
      <c r="I16" s="17">
        <v>32500</v>
      </c>
      <c r="J16" s="16"/>
      <c r="K16" s="103"/>
    </row>
    <row r="17" spans="1:11" s="13" customFormat="1" x14ac:dyDescent="0.3">
      <c r="A17" s="76" t="s">
        <v>7</v>
      </c>
      <c r="B17" s="78">
        <v>2</v>
      </c>
      <c r="C17" s="71"/>
      <c r="D17" s="112"/>
      <c r="E17" s="192" t="s">
        <v>78</v>
      </c>
      <c r="F17" s="73"/>
      <c r="G17" s="74"/>
      <c r="H17" s="128"/>
      <c r="I17" s="79">
        <v>264212</v>
      </c>
      <c r="J17" s="79">
        <v>0</v>
      </c>
      <c r="K17" s="103"/>
    </row>
    <row r="18" spans="1:11" s="98" customFormat="1" x14ac:dyDescent="0.3">
      <c r="A18" s="14">
        <v>1</v>
      </c>
      <c r="B18" s="124" t="s">
        <v>15</v>
      </c>
      <c r="C18" s="17"/>
      <c r="D18" s="16" t="s">
        <v>96</v>
      </c>
      <c r="E18" s="195" t="s">
        <v>24</v>
      </c>
      <c r="F18" s="124" t="s">
        <v>0</v>
      </c>
      <c r="G18" s="17">
        <v>4000</v>
      </c>
      <c r="H18" s="360">
        <v>11.5</v>
      </c>
      <c r="I18" s="17">
        <v>46000</v>
      </c>
      <c r="J18" s="17"/>
      <c r="K18" s="103"/>
    </row>
    <row r="19" spans="1:11" s="98" customFormat="1" x14ac:dyDescent="0.3">
      <c r="A19" s="14">
        <v>6</v>
      </c>
      <c r="B19" s="124" t="s">
        <v>17</v>
      </c>
      <c r="C19" s="17"/>
      <c r="D19" s="16" t="s">
        <v>96</v>
      </c>
      <c r="E19" s="195" t="s">
        <v>25</v>
      </c>
      <c r="F19" s="124" t="s">
        <v>0</v>
      </c>
      <c r="G19" s="17">
        <v>4000</v>
      </c>
      <c r="H19" s="360">
        <v>3.5</v>
      </c>
      <c r="I19" s="17">
        <v>14000</v>
      </c>
      <c r="J19" s="17"/>
      <c r="K19" s="103"/>
    </row>
    <row r="20" spans="1:11" s="98" customFormat="1" x14ac:dyDescent="0.3">
      <c r="A20" s="14">
        <v>6</v>
      </c>
      <c r="B20" s="124" t="s">
        <v>16</v>
      </c>
      <c r="C20" s="17"/>
      <c r="D20" s="16" t="s">
        <v>96</v>
      </c>
      <c r="E20" s="195" t="s">
        <v>26</v>
      </c>
      <c r="F20" s="124" t="s">
        <v>0</v>
      </c>
      <c r="G20" s="17">
        <v>4000</v>
      </c>
      <c r="H20" s="360">
        <v>5.2</v>
      </c>
      <c r="I20" s="17">
        <v>20800</v>
      </c>
      <c r="J20" s="17"/>
      <c r="K20" s="103"/>
    </row>
    <row r="21" spans="1:11" s="98" customFormat="1" x14ac:dyDescent="0.3">
      <c r="A21" s="14">
        <v>6</v>
      </c>
      <c r="B21" s="124" t="s">
        <v>19</v>
      </c>
      <c r="C21" s="17"/>
      <c r="D21" s="16" t="s">
        <v>96</v>
      </c>
      <c r="E21" s="195" t="s">
        <v>27</v>
      </c>
      <c r="F21" s="124" t="s">
        <v>0</v>
      </c>
      <c r="G21" s="17">
        <v>4000</v>
      </c>
      <c r="H21" s="360">
        <v>3.5</v>
      </c>
      <c r="I21" s="17">
        <v>14000</v>
      </c>
      <c r="J21" s="17"/>
      <c r="K21" s="103"/>
    </row>
    <row r="22" spans="1:11" s="98" customFormat="1" x14ac:dyDescent="0.3">
      <c r="A22" s="14">
        <v>6</v>
      </c>
      <c r="B22" s="194" t="s">
        <v>20</v>
      </c>
      <c r="C22" s="156"/>
      <c r="D22" s="205" t="s">
        <v>96</v>
      </c>
      <c r="E22" s="206" t="s">
        <v>28</v>
      </c>
      <c r="F22" s="194" t="s">
        <v>0</v>
      </c>
      <c r="G22" s="156">
        <v>40</v>
      </c>
      <c r="H22" s="361">
        <v>1.9</v>
      </c>
      <c r="I22" s="156">
        <v>76</v>
      </c>
      <c r="J22" s="155"/>
      <c r="K22" s="103"/>
    </row>
    <row r="23" spans="1:11" s="98" customFormat="1" x14ac:dyDescent="0.3">
      <c r="A23" s="14">
        <v>4</v>
      </c>
      <c r="B23" s="194" t="s">
        <v>21</v>
      </c>
      <c r="C23" s="156"/>
      <c r="D23" s="205" t="s">
        <v>96</v>
      </c>
      <c r="E23" s="206" t="s">
        <v>31</v>
      </c>
      <c r="F23" s="194" t="s">
        <v>0</v>
      </c>
      <c r="G23" s="156">
        <v>4000</v>
      </c>
      <c r="H23" s="361">
        <v>2.5</v>
      </c>
      <c r="I23" s="156">
        <v>10000</v>
      </c>
      <c r="J23" s="17"/>
      <c r="K23" s="103"/>
    </row>
    <row r="24" spans="1:11" s="98" customFormat="1" x14ac:dyDescent="0.3">
      <c r="A24" s="14">
        <v>6</v>
      </c>
      <c r="B24" s="194" t="s">
        <v>32</v>
      </c>
      <c r="C24" s="156"/>
      <c r="D24" s="205" t="s">
        <v>96</v>
      </c>
      <c r="E24" s="206" t="s">
        <v>36</v>
      </c>
      <c r="F24" s="194" t="s">
        <v>0</v>
      </c>
      <c r="G24" s="156">
        <v>4000</v>
      </c>
      <c r="H24" s="361">
        <v>38.1</v>
      </c>
      <c r="I24" s="156">
        <v>152400</v>
      </c>
      <c r="J24" s="17"/>
      <c r="K24" s="103"/>
    </row>
    <row r="25" spans="1:11" s="98" customFormat="1" x14ac:dyDescent="0.3">
      <c r="A25" s="14">
        <v>6</v>
      </c>
      <c r="B25" s="194" t="s">
        <v>33</v>
      </c>
      <c r="C25" s="156"/>
      <c r="D25" s="205" t="s">
        <v>96</v>
      </c>
      <c r="E25" s="206" t="s">
        <v>38</v>
      </c>
      <c r="F25" s="194" t="s">
        <v>0</v>
      </c>
      <c r="G25" s="156">
        <v>4000</v>
      </c>
      <c r="H25" s="360">
        <v>1.6</v>
      </c>
      <c r="I25" s="156">
        <v>6400</v>
      </c>
      <c r="J25" s="156"/>
      <c r="K25" s="103"/>
    </row>
    <row r="26" spans="1:11" s="98" customFormat="1" x14ac:dyDescent="0.3">
      <c r="A26" s="14">
        <v>6</v>
      </c>
      <c r="B26" s="194" t="s">
        <v>35</v>
      </c>
      <c r="C26" s="156"/>
      <c r="D26" s="205" t="s">
        <v>96</v>
      </c>
      <c r="E26" s="206" t="s">
        <v>40</v>
      </c>
      <c r="F26" s="194" t="s">
        <v>0</v>
      </c>
      <c r="G26" s="156">
        <v>40</v>
      </c>
      <c r="H26" s="360">
        <v>5.6</v>
      </c>
      <c r="I26" s="17">
        <v>224</v>
      </c>
      <c r="J26" s="155"/>
      <c r="K26" s="103"/>
    </row>
    <row r="27" spans="1:11" s="98" customFormat="1" x14ac:dyDescent="0.3">
      <c r="A27" s="14">
        <v>6</v>
      </c>
      <c r="B27" s="194" t="s">
        <v>37</v>
      </c>
      <c r="C27" s="156"/>
      <c r="D27" s="205" t="s">
        <v>96</v>
      </c>
      <c r="E27" s="206" t="s">
        <v>42</v>
      </c>
      <c r="F27" s="194" t="s">
        <v>0</v>
      </c>
      <c r="G27" s="156">
        <v>40</v>
      </c>
      <c r="H27" s="360">
        <v>3</v>
      </c>
      <c r="I27" s="17">
        <v>120</v>
      </c>
      <c r="J27" s="155"/>
      <c r="K27" s="103"/>
    </row>
    <row r="28" spans="1:11" s="98" customFormat="1" x14ac:dyDescent="0.3">
      <c r="A28" s="14">
        <v>6</v>
      </c>
      <c r="B28" s="194" t="s">
        <v>41</v>
      </c>
      <c r="C28" s="156"/>
      <c r="D28" s="205" t="s">
        <v>96</v>
      </c>
      <c r="E28" s="206" t="s">
        <v>46</v>
      </c>
      <c r="F28" s="194" t="s">
        <v>0</v>
      </c>
      <c r="G28" s="156">
        <v>40</v>
      </c>
      <c r="H28" s="360">
        <v>1.8</v>
      </c>
      <c r="I28" s="17">
        <v>72</v>
      </c>
      <c r="J28" s="155"/>
      <c r="K28" s="103"/>
    </row>
    <row r="29" spans="1:11" s="98" customFormat="1" x14ac:dyDescent="0.3">
      <c r="A29" s="14">
        <v>6</v>
      </c>
      <c r="B29" s="194" t="s">
        <v>45</v>
      </c>
      <c r="C29" s="156"/>
      <c r="D29" s="205" t="s">
        <v>96</v>
      </c>
      <c r="E29" s="206" t="s">
        <v>48</v>
      </c>
      <c r="F29" s="194" t="s">
        <v>0</v>
      </c>
      <c r="G29" s="156">
        <v>40</v>
      </c>
      <c r="H29" s="360">
        <v>2</v>
      </c>
      <c r="I29" s="17">
        <v>80</v>
      </c>
      <c r="J29" s="155"/>
      <c r="K29" s="103"/>
    </row>
    <row r="30" spans="1:11" s="98" customFormat="1" x14ac:dyDescent="0.3">
      <c r="A30" s="14">
        <v>4</v>
      </c>
      <c r="B30" s="194" t="s">
        <v>121</v>
      </c>
      <c r="C30" s="156"/>
      <c r="D30" s="205" t="s">
        <v>96</v>
      </c>
      <c r="E30" s="206" t="s">
        <v>49</v>
      </c>
      <c r="F30" s="194" t="s">
        <v>0</v>
      </c>
      <c r="G30" s="156">
        <v>40</v>
      </c>
      <c r="H30" s="360">
        <v>1</v>
      </c>
      <c r="I30" s="17">
        <v>40</v>
      </c>
      <c r="J30" s="155"/>
      <c r="K30" s="103"/>
    </row>
    <row r="31" spans="1:11" s="13" customFormat="1" x14ac:dyDescent="0.3">
      <c r="A31" s="76" t="s">
        <v>7</v>
      </c>
      <c r="B31" s="78">
        <v>3</v>
      </c>
      <c r="C31" s="71"/>
      <c r="D31" s="112"/>
      <c r="E31" s="72" t="s">
        <v>77</v>
      </c>
      <c r="F31" s="73"/>
      <c r="G31" s="74"/>
      <c r="H31" s="128"/>
      <c r="I31" s="79">
        <v>301012</v>
      </c>
      <c r="J31" s="79">
        <v>0</v>
      </c>
      <c r="K31" s="103"/>
    </row>
    <row r="32" spans="1:11" s="98" customFormat="1" x14ac:dyDescent="0.3">
      <c r="A32" s="14">
        <v>1</v>
      </c>
      <c r="B32" s="124" t="s">
        <v>59</v>
      </c>
      <c r="C32" s="17"/>
      <c r="D32" s="16" t="s">
        <v>96</v>
      </c>
      <c r="E32" s="195" t="s">
        <v>24</v>
      </c>
      <c r="F32" s="124" t="s">
        <v>0</v>
      </c>
      <c r="G32" s="17">
        <v>4000</v>
      </c>
      <c r="H32" s="360">
        <v>11.5</v>
      </c>
      <c r="I32" s="17">
        <v>46000</v>
      </c>
      <c r="J32" s="17"/>
      <c r="K32" s="103"/>
    </row>
    <row r="33" spans="1:11" s="98" customFormat="1" x14ac:dyDescent="0.3">
      <c r="A33" s="14">
        <v>6</v>
      </c>
      <c r="B33" s="124" t="s">
        <v>57</v>
      </c>
      <c r="C33" s="17"/>
      <c r="D33" s="16" t="s">
        <v>96</v>
      </c>
      <c r="E33" s="195" t="s">
        <v>25</v>
      </c>
      <c r="F33" s="124" t="s">
        <v>0</v>
      </c>
      <c r="G33" s="17">
        <v>4000</v>
      </c>
      <c r="H33" s="360">
        <v>10</v>
      </c>
      <c r="I33" s="17">
        <v>40000</v>
      </c>
      <c r="J33" s="17"/>
      <c r="K33" s="103"/>
    </row>
    <row r="34" spans="1:11" s="98" customFormat="1" x14ac:dyDescent="0.3">
      <c r="A34" s="14">
        <v>6</v>
      </c>
      <c r="B34" s="124" t="s">
        <v>81</v>
      </c>
      <c r="C34" s="17"/>
      <c r="D34" s="16" t="s">
        <v>96</v>
      </c>
      <c r="E34" s="195" t="s">
        <v>26</v>
      </c>
      <c r="F34" s="124" t="s">
        <v>0</v>
      </c>
      <c r="G34" s="17">
        <v>4000</v>
      </c>
      <c r="H34" s="360">
        <v>5.2</v>
      </c>
      <c r="I34" s="17">
        <v>20800</v>
      </c>
      <c r="J34" s="17"/>
      <c r="K34" s="103"/>
    </row>
    <row r="35" spans="1:11" s="98" customFormat="1" x14ac:dyDescent="0.3">
      <c r="A35" s="14">
        <v>6</v>
      </c>
      <c r="B35" s="124" t="s">
        <v>82</v>
      </c>
      <c r="C35" s="17"/>
      <c r="D35" s="16" t="s">
        <v>96</v>
      </c>
      <c r="E35" s="195" t="s">
        <v>27</v>
      </c>
      <c r="F35" s="124" t="s">
        <v>0</v>
      </c>
      <c r="G35" s="17">
        <v>4000</v>
      </c>
      <c r="H35" s="360">
        <v>3.5</v>
      </c>
      <c r="I35" s="17">
        <v>14000</v>
      </c>
      <c r="J35" s="17"/>
      <c r="K35" s="103"/>
    </row>
    <row r="36" spans="1:11" s="98" customFormat="1" x14ac:dyDescent="0.3">
      <c r="A36" s="14">
        <v>6</v>
      </c>
      <c r="B36" s="194" t="s">
        <v>83</v>
      </c>
      <c r="C36" s="156"/>
      <c r="D36" s="221" t="s">
        <v>96</v>
      </c>
      <c r="E36" s="257" t="s">
        <v>28</v>
      </c>
      <c r="F36" s="258" t="s">
        <v>0</v>
      </c>
      <c r="G36" s="259">
        <v>40</v>
      </c>
      <c r="H36" s="360">
        <v>1.9</v>
      </c>
      <c r="I36" s="17">
        <v>76</v>
      </c>
      <c r="J36" s="155"/>
      <c r="K36" s="103"/>
    </row>
    <row r="37" spans="1:11" s="98" customFormat="1" x14ac:dyDescent="0.3">
      <c r="A37" s="14">
        <v>4</v>
      </c>
      <c r="B37" s="194" t="s">
        <v>84</v>
      </c>
      <c r="C37" s="156"/>
      <c r="D37" s="269" t="s">
        <v>96</v>
      </c>
      <c r="E37" s="257" t="s">
        <v>31</v>
      </c>
      <c r="F37" s="258" t="s">
        <v>0</v>
      </c>
      <c r="G37" s="259">
        <v>4000</v>
      </c>
      <c r="H37" s="360">
        <v>5.2</v>
      </c>
      <c r="I37" s="260">
        <v>20800</v>
      </c>
      <c r="J37" s="17"/>
      <c r="K37" s="103"/>
    </row>
    <row r="38" spans="1:11" s="98" customFormat="1" x14ac:dyDescent="0.3">
      <c r="A38" s="14">
        <v>6</v>
      </c>
      <c r="B38" s="194" t="s">
        <v>86</v>
      </c>
      <c r="C38" s="156"/>
      <c r="D38" s="205" t="s">
        <v>96</v>
      </c>
      <c r="E38" s="257" t="s">
        <v>36</v>
      </c>
      <c r="F38" s="258" t="s">
        <v>0</v>
      </c>
      <c r="G38" s="259">
        <v>4000</v>
      </c>
      <c r="H38" s="360">
        <v>38.1</v>
      </c>
      <c r="I38" s="260">
        <v>152400</v>
      </c>
      <c r="J38" s="17"/>
      <c r="K38" s="103"/>
    </row>
    <row r="39" spans="1:11" s="98" customFormat="1" x14ac:dyDescent="0.3">
      <c r="A39" s="14">
        <v>6</v>
      </c>
      <c r="B39" s="194" t="s">
        <v>87</v>
      </c>
      <c r="C39" s="156"/>
      <c r="D39" s="205" t="s">
        <v>96</v>
      </c>
      <c r="E39" s="206" t="s">
        <v>38</v>
      </c>
      <c r="F39" s="194" t="s">
        <v>0</v>
      </c>
      <c r="G39" s="156">
        <v>4000</v>
      </c>
      <c r="H39" s="361">
        <v>1.6</v>
      </c>
      <c r="I39" s="156">
        <v>6400</v>
      </c>
      <c r="J39" s="198"/>
      <c r="K39" s="103"/>
    </row>
    <row r="40" spans="1:11" s="98" customFormat="1" x14ac:dyDescent="0.3">
      <c r="A40" s="14">
        <v>6</v>
      </c>
      <c r="B40" s="194" t="s">
        <v>88</v>
      </c>
      <c r="C40" s="156"/>
      <c r="D40" s="205" t="s">
        <v>96</v>
      </c>
      <c r="E40" s="206" t="s">
        <v>40</v>
      </c>
      <c r="F40" s="194" t="s">
        <v>0</v>
      </c>
      <c r="G40" s="156">
        <v>40</v>
      </c>
      <c r="H40" s="361">
        <v>5.6</v>
      </c>
      <c r="I40" s="156">
        <v>224</v>
      </c>
      <c r="J40" s="160"/>
      <c r="K40" s="103"/>
    </row>
    <row r="41" spans="1:11" s="98" customFormat="1" x14ac:dyDescent="0.3">
      <c r="A41" s="14">
        <v>6</v>
      </c>
      <c r="B41" s="194" t="s">
        <v>89</v>
      </c>
      <c r="C41" s="156"/>
      <c r="D41" s="205" t="s">
        <v>96</v>
      </c>
      <c r="E41" s="206" t="s">
        <v>42</v>
      </c>
      <c r="F41" s="194" t="s">
        <v>0</v>
      </c>
      <c r="G41" s="156">
        <v>40</v>
      </c>
      <c r="H41" s="361">
        <v>3</v>
      </c>
      <c r="I41" s="156">
        <v>120</v>
      </c>
      <c r="J41" s="160"/>
      <c r="K41" s="103"/>
    </row>
    <row r="42" spans="1:11" s="98" customFormat="1" x14ac:dyDescent="0.3">
      <c r="A42" s="14">
        <v>6</v>
      </c>
      <c r="B42" s="194" t="s">
        <v>91</v>
      </c>
      <c r="C42" s="156"/>
      <c r="D42" s="205" t="s">
        <v>96</v>
      </c>
      <c r="E42" s="206" t="s">
        <v>46</v>
      </c>
      <c r="F42" s="194" t="s">
        <v>0</v>
      </c>
      <c r="G42" s="156">
        <v>40</v>
      </c>
      <c r="H42" s="361">
        <v>1.8</v>
      </c>
      <c r="I42" s="156">
        <v>72</v>
      </c>
      <c r="J42" s="160"/>
      <c r="K42" s="103"/>
    </row>
    <row r="43" spans="1:11" s="98" customFormat="1" x14ac:dyDescent="0.3">
      <c r="A43" s="14">
        <v>6</v>
      </c>
      <c r="B43" s="194" t="s">
        <v>93</v>
      </c>
      <c r="C43" s="156"/>
      <c r="D43" s="205" t="s">
        <v>96</v>
      </c>
      <c r="E43" s="206" t="s">
        <v>48</v>
      </c>
      <c r="F43" s="194" t="s">
        <v>0</v>
      </c>
      <c r="G43" s="156">
        <v>40</v>
      </c>
      <c r="H43" s="361">
        <v>2</v>
      </c>
      <c r="I43" s="156">
        <v>80</v>
      </c>
      <c r="J43" s="160"/>
      <c r="K43" s="103"/>
    </row>
    <row r="44" spans="1:11" s="98" customFormat="1" x14ac:dyDescent="0.3">
      <c r="A44" s="14">
        <v>4</v>
      </c>
      <c r="B44" s="194" t="s">
        <v>94</v>
      </c>
      <c r="C44" s="156"/>
      <c r="D44" s="205" t="s">
        <v>96</v>
      </c>
      <c r="E44" s="206" t="s">
        <v>49</v>
      </c>
      <c r="F44" s="194" t="s">
        <v>0</v>
      </c>
      <c r="G44" s="156">
        <v>40</v>
      </c>
      <c r="H44" s="361">
        <v>1</v>
      </c>
      <c r="I44" s="156">
        <v>40</v>
      </c>
      <c r="J44" s="160"/>
      <c r="K44" s="103"/>
    </row>
    <row r="45" spans="1:11" s="13" customFormat="1" x14ac:dyDescent="0.3">
      <c r="A45" s="76" t="s">
        <v>7</v>
      </c>
      <c r="B45" s="78">
        <v>4</v>
      </c>
      <c r="C45" s="71"/>
      <c r="D45" s="112"/>
      <c r="E45" s="72" t="s">
        <v>127</v>
      </c>
      <c r="F45" s="73"/>
      <c r="G45" s="199"/>
      <c r="H45" s="199"/>
      <c r="I45" s="200">
        <v>166431</v>
      </c>
      <c r="J45" s="201">
        <v>0</v>
      </c>
      <c r="K45" s="103"/>
    </row>
    <row r="46" spans="1:11" s="98" customFormat="1" x14ac:dyDescent="0.3">
      <c r="A46" s="97">
        <v>2</v>
      </c>
      <c r="B46" s="208" t="s">
        <v>23</v>
      </c>
      <c r="C46" s="156"/>
      <c r="D46" s="205" t="s">
        <v>96</v>
      </c>
      <c r="E46" s="206" t="s">
        <v>56</v>
      </c>
      <c r="F46" s="194" t="s">
        <v>0</v>
      </c>
      <c r="G46" s="156">
        <v>870</v>
      </c>
      <c r="H46" s="361">
        <v>0.6</v>
      </c>
      <c r="I46" s="156">
        <v>522</v>
      </c>
      <c r="J46" s="158"/>
      <c r="K46" s="103"/>
    </row>
    <row r="47" spans="1:11" s="98" customFormat="1" x14ac:dyDescent="0.3">
      <c r="A47" s="97"/>
      <c r="B47" s="194" t="s">
        <v>53</v>
      </c>
      <c r="C47" s="156"/>
      <c r="D47" s="205" t="s">
        <v>96</v>
      </c>
      <c r="E47" s="206" t="s">
        <v>58</v>
      </c>
      <c r="F47" s="194" t="s">
        <v>0</v>
      </c>
      <c r="G47" s="156">
        <v>87000</v>
      </c>
      <c r="H47" s="361">
        <v>0.4</v>
      </c>
      <c r="I47" s="156">
        <v>34800</v>
      </c>
      <c r="J47" s="100"/>
      <c r="K47" s="103"/>
    </row>
    <row r="48" spans="1:11" s="98" customFormat="1" x14ac:dyDescent="0.3">
      <c r="A48" s="97"/>
      <c r="B48" s="194" t="s">
        <v>52</v>
      </c>
      <c r="C48" s="156"/>
      <c r="D48" s="205" t="s">
        <v>96</v>
      </c>
      <c r="E48" s="206" t="s">
        <v>54</v>
      </c>
      <c r="F48" s="194" t="s">
        <v>0</v>
      </c>
      <c r="G48" s="156">
        <v>87000</v>
      </c>
      <c r="H48" s="361">
        <v>0.5</v>
      </c>
      <c r="I48" s="156">
        <v>43500</v>
      </c>
      <c r="J48" s="100"/>
      <c r="K48" s="103"/>
    </row>
    <row r="49" spans="1:12" s="98" customFormat="1" x14ac:dyDescent="0.3">
      <c r="A49" s="97">
        <v>11</v>
      </c>
      <c r="B49" s="208" t="s">
        <v>51</v>
      </c>
      <c r="C49" s="156"/>
      <c r="D49" s="205" t="s">
        <v>96</v>
      </c>
      <c r="E49" s="206" t="s">
        <v>29</v>
      </c>
      <c r="F49" s="194" t="s">
        <v>0</v>
      </c>
      <c r="G49" s="156">
        <v>870</v>
      </c>
      <c r="H49" s="361">
        <v>0.7</v>
      </c>
      <c r="I49" s="156">
        <v>609</v>
      </c>
      <c r="J49" s="158"/>
      <c r="K49" s="103"/>
    </row>
    <row r="50" spans="1:12" s="98" customFormat="1" x14ac:dyDescent="0.3">
      <c r="A50" s="97">
        <v>15</v>
      </c>
      <c r="B50" s="194" t="s">
        <v>95</v>
      </c>
      <c r="C50" s="156"/>
      <c r="D50" s="205" t="s">
        <v>96</v>
      </c>
      <c r="E50" s="206" t="s">
        <v>55</v>
      </c>
      <c r="F50" s="194" t="s">
        <v>0</v>
      </c>
      <c r="G50" s="156">
        <v>87000</v>
      </c>
      <c r="H50" s="361">
        <v>1</v>
      </c>
      <c r="I50" s="156">
        <v>87000</v>
      </c>
      <c r="J50" s="100"/>
      <c r="K50" s="103"/>
    </row>
    <row r="51" spans="1:12" s="12" customFormat="1" ht="15.6" x14ac:dyDescent="0.3">
      <c r="A51" s="18"/>
      <c r="B51" s="237"/>
      <c r="C51" s="238"/>
      <c r="D51" s="238"/>
      <c r="E51" s="238"/>
      <c r="F51" s="328" t="s">
        <v>129</v>
      </c>
      <c r="G51" s="329"/>
      <c r="H51" s="329"/>
      <c r="I51" s="241">
        <v>890255</v>
      </c>
      <c r="J51" s="54">
        <v>0</v>
      </c>
      <c r="K51" s="104"/>
    </row>
    <row r="52" spans="1:12" ht="18" customHeight="1" x14ac:dyDescent="0.3">
      <c r="B52" s="239"/>
      <c r="E52" s="250" t="s">
        <v>130</v>
      </c>
      <c r="F52" s="240" t="s">
        <v>126</v>
      </c>
      <c r="G52" s="218"/>
      <c r="H52" s="272">
        <v>0.2374</v>
      </c>
      <c r="I52" s="242">
        <v>211346.53700000001</v>
      </c>
      <c r="J52" s="9"/>
      <c r="K52" s="2"/>
      <c r="L52" s="2"/>
    </row>
    <row r="53" spans="1:12" ht="15.6" x14ac:dyDescent="0.3">
      <c r="B53" s="244"/>
      <c r="C53" s="244"/>
      <c r="D53" s="245"/>
      <c r="E53" s="246" t="s">
        <v>75</v>
      </c>
      <c r="F53" s="325" t="s">
        <v>128</v>
      </c>
      <c r="G53" s="326"/>
      <c r="H53" s="327"/>
      <c r="I53" s="243">
        <v>1101601.537</v>
      </c>
      <c r="L53" s="2"/>
    </row>
    <row r="54" spans="1:12" x14ac:dyDescent="0.3">
      <c r="H54" s="273"/>
    </row>
    <row r="55" spans="1:12" x14ac:dyDescent="0.3">
      <c r="H55" s="273"/>
    </row>
    <row r="56" spans="1:12" x14ac:dyDescent="0.3">
      <c r="H56" s="273"/>
    </row>
    <row r="58" spans="1:12" x14ac:dyDescent="0.3">
      <c r="H58" s="273"/>
    </row>
  </sheetData>
  <protectedRanges>
    <protectedRange password="C62E" sqref="J10" name="Intervalo1"/>
  </protectedRanges>
  <mergeCells count="13">
    <mergeCell ref="B2:G8"/>
    <mergeCell ref="B9:G9"/>
    <mergeCell ref="B11:B12"/>
    <mergeCell ref="C11:C12"/>
    <mergeCell ref="D11:D12"/>
    <mergeCell ref="E11:E12"/>
    <mergeCell ref="F11:F12"/>
    <mergeCell ref="F53:H53"/>
    <mergeCell ref="F51:H51"/>
    <mergeCell ref="H11:H12"/>
    <mergeCell ref="I11:I12"/>
    <mergeCell ref="J11:J12"/>
    <mergeCell ref="G11:G12"/>
  </mergeCells>
  <conditionalFormatting sqref="C47:C49">
    <cfRule type="notContainsBlanks" dxfId="43" priority="17">
      <formula>LEN(TRIM(C47))&gt;0</formula>
    </cfRule>
  </conditionalFormatting>
  <conditionalFormatting sqref="C14:D14 D18:D30">
    <cfRule type="expression" dxfId="42" priority="84">
      <formula>#REF!=" "</formula>
    </cfRule>
  </conditionalFormatting>
  <conditionalFormatting sqref="C15:D15">
    <cfRule type="expression" dxfId="41" priority="15">
      <formula>#REF!=" "</formula>
    </cfRule>
  </conditionalFormatting>
  <conditionalFormatting sqref="C16:D16 E17:F17 E31:F31 D32:D44">
    <cfRule type="expression" dxfId="40" priority="14">
      <formula>#REF!=" "</formula>
    </cfRule>
  </conditionalFormatting>
  <conditionalFormatting sqref="D46:D50">
    <cfRule type="expression" dxfId="39" priority="13">
      <formula>#REF!=" "</formula>
    </cfRule>
  </conditionalFormatting>
  <conditionalFormatting sqref="E11:E12">
    <cfRule type="cellIs" dxfId="38" priority="82" operator="equal">
      <formula>"INSERIR CÓDIGO!"</formula>
    </cfRule>
  </conditionalFormatting>
  <conditionalFormatting sqref="E14:E16">
    <cfRule type="expression" dxfId="37" priority="10">
      <formula>#REF!=" "</formula>
    </cfRule>
  </conditionalFormatting>
  <conditionalFormatting sqref="E31">
    <cfRule type="cellIs" dxfId="36" priority="85" operator="equal">
      <formula>"INSERIR CÓDIGO!"</formula>
    </cfRule>
  </conditionalFormatting>
  <conditionalFormatting sqref="E45">
    <cfRule type="expression" dxfId="35" priority="8">
      <formula>#REF!=" "</formula>
    </cfRule>
    <cfRule type="cellIs" dxfId="34" priority="9" operator="equal">
      <formula>"INSERIR CÓDIGO!"</formula>
    </cfRule>
  </conditionalFormatting>
  <conditionalFormatting sqref="E53">
    <cfRule type="cellIs" dxfId="33" priority="4" operator="equal">
      <formula>"INSERIR CÓDIGO!"</formula>
    </cfRule>
    <cfRule type="expression" dxfId="32" priority="5">
      <formula>$A53&lt;&gt;#REF!</formula>
    </cfRule>
  </conditionalFormatting>
  <conditionalFormatting sqref="F45">
    <cfRule type="expression" dxfId="31" priority="86">
      <formula>#REF!=" "</formula>
    </cfRule>
  </conditionalFormatting>
  <conditionalFormatting sqref="G45:H45">
    <cfRule type="expression" dxfId="30" priority="18">
      <formula>#REF!=" "</formula>
    </cfRule>
    <cfRule type="expression" dxfId="29" priority="83">
      <formula>#REF!=" "</formula>
    </cfRule>
  </conditionalFormatting>
  <conditionalFormatting sqref="H17">
    <cfRule type="expression" dxfId="28" priority="20">
      <formula>#REF!=" "</formula>
    </cfRule>
  </conditionalFormatting>
  <conditionalFormatting sqref="H31">
    <cfRule type="expression" dxfId="27" priority="1">
      <formula>#REF!=" "</formula>
    </cfRule>
  </conditionalFormatting>
  <conditionalFormatting sqref="J15:J16">
    <cfRule type="expression" dxfId="26" priority="22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B638-D630-410E-9D6D-6B96FDE39720}">
  <sheetPr codeName="Planilha17">
    <tabColor rgb="FFFFFF00"/>
    <pageSetUpPr autoPageBreaks="0" fitToPage="1"/>
  </sheetPr>
  <dimension ref="A1:L59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7.88671875" style="8" hidden="1" customWidth="1"/>
    <col min="4" max="4" width="13.5546875" style="8" customWidth="1"/>
    <col min="5" max="5" width="62.33203125" style="19" customWidth="1"/>
    <col min="6" max="6" width="9.33203125" style="10" customWidth="1"/>
    <col min="7" max="7" width="17.109375" style="6" customWidth="1"/>
    <col min="8" max="8" width="19.6640625" style="7" customWidth="1"/>
    <col min="9" max="9" width="24.6640625" style="187" customWidth="1"/>
    <col min="10" max="10" width="15" style="20" hidden="1" customWidth="1"/>
    <col min="11" max="12" width="11.6640625" style="9" customWidth="1"/>
    <col min="13" max="13" width="72.88671875" style="2" customWidth="1"/>
    <col min="14" max="16384" width="11.44140625" style="2"/>
  </cols>
  <sheetData>
    <row r="1" spans="1:12" ht="7.2" customHeight="1" x14ac:dyDescent="0.3"/>
    <row r="2" spans="1:12" s="1" customFormat="1" ht="12" customHeight="1" x14ac:dyDescent="0.3">
      <c r="B2" s="311" t="s">
        <v>138</v>
      </c>
      <c r="C2" s="312"/>
      <c r="D2" s="312"/>
      <c r="E2" s="312"/>
      <c r="F2" s="312"/>
      <c r="G2" s="312"/>
      <c r="H2" s="312"/>
      <c r="I2" s="196"/>
      <c r="J2" s="53"/>
      <c r="K2" s="103"/>
      <c r="L2" s="103"/>
    </row>
    <row r="3" spans="1:12" s="1" customFormat="1" ht="12" customHeight="1" x14ac:dyDescent="0.3">
      <c r="B3" s="313"/>
      <c r="C3" s="314"/>
      <c r="D3" s="314"/>
      <c r="E3" s="314"/>
      <c r="F3" s="314"/>
      <c r="G3" s="314"/>
      <c r="H3" s="314"/>
      <c r="I3" s="197"/>
      <c r="J3" s="66"/>
      <c r="K3" s="103"/>
      <c r="L3" s="103"/>
    </row>
    <row r="4" spans="1:12" ht="12" customHeight="1" x14ac:dyDescent="0.3">
      <c r="B4" s="313"/>
      <c r="C4" s="314"/>
      <c r="D4" s="314"/>
      <c r="E4" s="314"/>
      <c r="F4" s="314"/>
      <c r="G4" s="314"/>
      <c r="H4" s="314"/>
      <c r="I4" s="188"/>
      <c r="J4" s="4"/>
      <c r="K4" s="103"/>
      <c r="L4" s="103"/>
    </row>
    <row r="5" spans="1:12" ht="12" customHeight="1" x14ac:dyDescent="0.3">
      <c r="B5" s="313"/>
      <c r="C5" s="314"/>
      <c r="D5" s="314"/>
      <c r="E5" s="314"/>
      <c r="F5" s="314"/>
      <c r="G5" s="314"/>
      <c r="H5" s="314"/>
      <c r="I5" s="188"/>
      <c r="J5" s="23"/>
      <c r="K5" s="103"/>
      <c r="L5" s="103"/>
    </row>
    <row r="6" spans="1:12" ht="12" customHeight="1" x14ac:dyDescent="0.3">
      <c r="B6" s="313"/>
      <c r="C6" s="314"/>
      <c r="D6" s="314"/>
      <c r="E6" s="314"/>
      <c r="F6" s="314"/>
      <c r="G6" s="314"/>
      <c r="H6" s="314"/>
      <c r="I6" s="188"/>
      <c r="J6" s="23"/>
      <c r="K6" s="103"/>
      <c r="L6" s="103"/>
    </row>
    <row r="7" spans="1:12" ht="12" customHeight="1" x14ac:dyDescent="0.3">
      <c r="B7" s="313"/>
      <c r="C7" s="314"/>
      <c r="D7" s="314"/>
      <c r="E7" s="314"/>
      <c r="F7" s="314"/>
      <c r="G7" s="314"/>
      <c r="H7" s="314"/>
      <c r="I7" s="188"/>
      <c r="J7" s="23"/>
      <c r="K7" s="103"/>
      <c r="L7" s="204">
        <v>0.01</v>
      </c>
    </row>
    <row r="8" spans="1:12" ht="12" customHeight="1" x14ac:dyDescent="0.3">
      <c r="B8" s="313"/>
      <c r="C8" s="314"/>
      <c r="D8" s="314"/>
      <c r="E8" s="314"/>
      <c r="F8" s="314"/>
      <c r="G8" s="314"/>
      <c r="H8" s="314"/>
      <c r="I8" s="188"/>
      <c r="J8" s="23"/>
      <c r="K8" s="103"/>
      <c r="L8" s="103"/>
    </row>
    <row r="9" spans="1:12" s="1" customFormat="1" ht="6" customHeight="1" x14ac:dyDescent="0.3">
      <c r="B9" s="64"/>
      <c r="C9" s="67"/>
      <c r="D9" s="67"/>
      <c r="F9" s="21"/>
      <c r="G9" s="65"/>
      <c r="H9" s="121"/>
      <c r="I9" s="197"/>
      <c r="J9" s="66"/>
      <c r="K9" s="103"/>
      <c r="L9" s="103"/>
    </row>
    <row r="10" spans="1:12" ht="16.2" customHeight="1" x14ac:dyDescent="0.3">
      <c r="B10" s="91"/>
      <c r="C10" s="92"/>
      <c r="D10" s="92"/>
      <c r="E10" s="93" t="s">
        <v>3</v>
      </c>
      <c r="F10" s="94"/>
      <c r="G10" s="123"/>
      <c r="H10" s="94"/>
      <c r="I10" s="189"/>
      <c r="J10" s="94"/>
      <c r="K10" s="103"/>
      <c r="L10" s="103"/>
    </row>
    <row r="11" spans="1:12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46" t="s">
        <v>4</v>
      </c>
      <c r="J11" s="336" t="s">
        <v>79</v>
      </c>
      <c r="K11" s="103"/>
      <c r="L11" s="103"/>
    </row>
    <row r="12" spans="1:12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47"/>
      <c r="J12" s="337"/>
      <c r="K12" s="103"/>
      <c r="L12" s="103"/>
    </row>
    <row r="13" spans="1:12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190"/>
      <c r="I13" s="79">
        <v>182000</v>
      </c>
      <c r="J13" s="79">
        <v>0</v>
      </c>
      <c r="K13" s="103"/>
      <c r="L13" s="103"/>
    </row>
    <row r="14" spans="1:12" s="12" customFormat="1" x14ac:dyDescent="0.3">
      <c r="A14" s="14">
        <v>8</v>
      </c>
      <c r="B14" s="55" t="s">
        <v>14</v>
      </c>
      <c r="C14" s="16"/>
      <c r="D14" s="116" t="s">
        <v>96</v>
      </c>
      <c r="E14" s="193" t="s">
        <v>50</v>
      </c>
      <c r="F14" s="16" t="s">
        <v>0</v>
      </c>
      <c r="G14" s="16">
        <v>3250</v>
      </c>
      <c r="H14" s="360">
        <v>36</v>
      </c>
      <c r="I14" s="17">
        <v>117000</v>
      </c>
      <c r="J14" s="90"/>
      <c r="K14" s="103"/>
      <c r="L14" s="103"/>
    </row>
    <row r="15" spans="1:12" s="98" customFormat="1" x14ac:dyDescent="0.3">
      <c r="A15" s="97">
        <v>7</v>
      </c>
      <c r="B15" s="55" t="s">
        <v>115</v>
      </c>
      <c r="C15" s="16"/>
      <c r="D15" s="116" t="s">
        <v>96</v>
      </c>
      <c r="E15" s="193" t="s">
        <v>22</v>
      </c>
      <c r="F15" s="16" t="s">
        <v>0</v>
      </c>
      <c r="G15" s="16">
        <v>32500</v>
      </c>
      <c r="H15" s="360">
        <v>1</v>
      </c>
      <c r="I15" s="17">
        <v>32500</v>
      </c>
      <c r="J15" s="90"/>
      <c r="K15" s="103"/>
      <c r="L15" s="103"/>
    </row>
    <row r="16" spans="1:12" s="98" customFormat="1" x14ac:dyDescent="0.3">
      <c r="A16" s="97">
        <v>7</v>
      </c>
      <c r="B16" s="55" t="s">
        <v>116</v>
      </c>
      <c r="C16" s="16"/>
      <c r="D16" s="116" t="s">
        <v>96</v>
      </c>
      <c r="E16" s="193" t="s">
        <v>61</v>
      </c>
      <c r="F16" s="16" t="s">
        <v>0</v>
      </c>
      <c r="G16" s="16">
        <v>32500</v>
      </c>
      <c r="H16" s="360">
        <v>1</v>
      </c>
      <c r="I16" s="17">
        <v>32500</v>
      </c>
      <c r="J16" s="90"/>
      <c r="K16" s="103"/>
      <c r="L16" s="103"/>
    </row>
    <row r="17" spans="1:12" s="13" customFormat="1" x14ac:dyDescent="0.3">
      <c r="A17" s="76" t="s">
        <v>7</v>
      </c>
      <c r="B17" s="78">
        <v>2</v>
      </c>
      <c r="C17" s="71"/>
      <c r="D17" s="112"/>
      <c r="E17" s="72" t="s">
        <v>78</v>
      </c>
      <c r="F17" s="73"/>
      <c r="G17" s="74"/>
      <c r="H17" s="191"/>
      <c r="I17" s="79">
        <v>277956</v>
      </c>
      <c r="J17" s="79">
        <v>0</v>
      </c>
      <c r="K17" s="103"/>
      <c r="L17" s="103"/>
    </row>
    <row r="18" spans="1:12" s="98" customFormat="1" ht="16.95" customHeight="1" x14ac:dyDescent="0.3">
      <c r="A18" s="14">
        <v>1</v>
      </c>
      <c r="B18" s="55" t="s">
        <v>15</v>
      </c>
      <c r="C18" s="17"/>
      <c r="D18" s="116" t="s">
        <v>96</v>
      </c>
      <c r="E18" s="193" t="s">
        <v>24</v>
      </c>
      <c r="F18" s="16" t="s">
        <v>0</v>
      </c>
      <c r="G18" s="16">
        <v>4000</v>
      </c>
      <c r="H18" s="364">
        <v>11.5</v>
      </c>
      <c r="I18" s="17">
        <v>46000</v>
      </c>
      <c r="J18" s="90"/>
      <c r="K18" s="103"/>
      <c r="L18" s="103"/>
    </row>
    <row r="19" spans="1:12" s="98" customFormat="1" x14ac:dyDescent="0.3">
      <c r="A19" s="14">
        <v>6</v>
      </c>
      <c r="B19" s="55" t="s">
        <v>17</v>
      </c>
      <c r="C19" s="17"/>
      <c r="D19" s="116" t="s">
        <v>96</v>
      </c>
      <c r="E19" s="193" t="s">
        <v>25</v>
      </c>
      <c r="F19" s="16" t="s">
        <v>0</v>
      </c>
      <c r="G19" s="16">
        <v>4000</v>
      </c>
      <c r="H19" s="364">
        <v>3.5</v>
      </c>
      <c r="I19" s="17">
        <v>14000</v>
      </c>
      <c r="J19" s="90"/>
      <c r="K19" s="103"/>
      <c r="L19" s="103"/>
    </row>
    <row r="20" spans="1:12" s="98" customFormat="1" x14ac:dyDescent="0.3">
      <c r="A20" s="14">
        <v>6</v>
      </c>
      <c r="B20" s="55" t="s">
        <v>16</v>
      </c>
      <c r="C20" s="17"/>
      <c r="D20" s="116" t="s">
        <v>96</v>
      </c>
      <c r="E20" s="193" t="s">
        <v>26</v>
      </c>
      <c r="F20" s="16" t="s">
        <v>0</v>
      </c>
      <c r="G20" s="16">
        <v>4000</v>
      </c>
      <c r="H20" s="364">
        <v>5.2</v>
      </c>
      <c r="I20" s="17">
        <v>20800</v>
      </c>
      <c r="J20" s="90"/>
      <c r="K20" s="103"/>
      <c r="L20" s="103"/>
    </row>
    <row r="21" spans="1:12" s="98" customFormat="1" x14ac:dyDescent="0.3">
      <c r="A21" s="14">
        <v>6</v>
      </c>
      <c r="B21" s="55" t="s">
        <v>19</v>
      </c>
      <c r="C21" s="17"/>
      <c r="D21" s="116" t="s">
        <v>96</v>
      </c>
      <c r="E21" s="193" t="s">
        <v>27</v>
      </c>
      <c r="F21" s="16" t="s">
        <v>0</v>
      </c>
      <c r="G21" s="16">
        <v>4000</v>
      </c>
      <c r="H21" s="364">
        <v>3.5</v>
      </c>
      <c r="I21" s="17">
        <v>14000</v>
      </c>
      <c r="J21" s="90"/>
      <c r="K21" s="103"/>
      <c r="L21" s="103"/>
    </row>
    <row r="22" spans="1:12" s="98" customFormat="1" x14ac:dyDescent="0.3">
      <c r="A22" s="14">
        <v>6</v>
      </c>
      <c r="B22" s="208" t="s">
        <v>20</v>
      </c>
      <c r="C22" s="156"/>
      <c r="D22" s="210" t="s">
        <v>96</v>
      </c>
      <c r="E22" s="211" t="s">
        <v>28</v>
      </c>
      <c r="F22" s="205" t="s">
        <v>0</v>
      </c>
      <c r="G22" s="205">
        <v>40</v>
      </c>
      <c r="H22" s="365">
        <v>1.9</v>
      </c>
      <c r="I22" s="156">
        <v>76</v>
      </c>
      <c r="J22" s="90"/>
      <c r="K22" s="103"/>
      <c r="L22" s="103"/>
    </row>
    <row r="23" spans="1:12" s="98" customFormat="1" x14ac:dyDescent="0.3">
      <c r="A23" s="14">
        <v>4</v>
      </c>
      <c r="B23" s="208" t="s">
        <v>21</v>
      </c>
      <c r="C23" s="156"/>
      <c r="D23" s="210" t="s">
        <v>96</v>
      </c>
      <c r="E23" s="211" t="s">
        <v>31</v>
      </c>
      <c r="F23" s="205" t="s">
        <v>0</v>
      </c>
      <c r="G23" s="205">
        <v>4000</v>
      </c>
      <c r="H23" s="365">
        <v>5.2</v>
      </c>
      <c r="I23" s="156">
        <v>20800</v>
      </c>
      <c r="J23" s="90"/>
      <c r="K23" s="103"/>
      <c r="L23" s="103"/>
    </row>
    <row r="24" spans="1:12" s="98" customFormat="1" x14ac:dyDescent="0.3">
      <c r="A24" s="14">
        <v>6</v>
      </c>
      <c r="B24" s="208" t="s">
        <v>30</v>
      </c>
      <c r="C24" s="156"/>
      <c r="D24" s="210" t="s">
        <v>96</v>
      </c>
      <c r="E24" s="211" t="s">
        <v>34</v>
      </c>
      <c r="F24" s="205" t="s">
        <v>0</v>
      </c>
      <c r="G24" s="205">
        <v>40</v>
      </c>
      <c r="H24" s="365">
        <v>1.8</v>
      </c>
      <c r="I24" s="156">
        <v>72</v>
      </c>
      <c r="J24" s="90"/>
      <c r="K24" s="103"/>
      <c r="L24" s="103"/>
    </row>
    <row r="25" spans="1:12" s="98" customFormat="1" x14ac:dyDescent="0.3">
      <c r="A25" s="14">
        <v>6</v>
      </c>
      <c r="B25" s="208" t="s">
        <v>32</v>
      </c>
      <c r="C25" s="156"/>
      <c r="D25" s="210" t="s">
        <v>96</v>
      </c>
      <c r="E25" s="211" t="s">
        <v>36</v>
      </c>
      <c r="F25" s="205" t="s">
        <v>0</v>
      </c>
      <c r="G25" s="205">
        <v>4000</v>
      </c>
      <c r="H25" s="364">
        <v>38.1</v>
      </c>
      <c r="I25" s="156">
        <v>152400</v>
      </c>
      <c r="J25" s="90"/>
      <c r="K25" s="103"/>
      <c r="L25" s="103"/>
    </row>
    <row r="26" spans="1:12" s="98" customFormat="1" x14ac:dyDescent="0.3">
      <c r="A26" s="14">
        <v>6</v>
      </c>
      <c r="B26" s="208" t="s">
        <v>33</v>
      </c>
      <c r="C26" s="156"/>
      <c r="D26" s="210" t="s">
        <v>96</v>
      </c>
      <c r="E26" s="211" t="s">
        <v>38</v>
      </c>
      <c r="F26" s="205" t="s">
        <v>0</v>
      </c>
      <c r="G26" s="205">
        <v>4000</v>
      </c>
      <c r="H26" s="364">
        <v>1.6</v>
      </c>
      <c r="I26" s="17">
        <v>6400</v>
      </c>
      <c r="J26" s="90"/>
      <c r="K26" s="103"/>
      <c r="L26" s="103"/>
    </row>
    <row r="27" spans="1:12" s="98" customFormat="1" x14ac:dyDescent="0.3">
      <c r="A27" s="14">
        <v>6</v>
      </c>
      <c r="B27" s="208" t="s">
        <v>35</v>
      </c>
      <c r="C27" s="156"/>
      <c r="D27" s="210" t="s">
        <v>96</v>
      </c>
      <c r="E27" s="211" t="s">
        <v>40</v>
      </c>
      <c r="F27" s="205" t="s">
        <v>0</v>
      </c>
      <c r="G27" s="205">
        <v>40</v>
      </c>
      <c r="H27" s="364">
        <v>5.6</v>
      </c>
      <c r="I27" s="17">
        <v>224</v>
      </c>
      <c r="J27" s="90"/>
      <c r="K27" s="103"/>
      <c r="L27" s="103"/>
    </row>
    <row r="28" spans="1:12" s="98" customFormat="1" x14ac:dyDescent="0.3">
      <c r="A28" s="14">
        <v>6</v>
      </c>
      <c r="B28" s="208" t="s">
        <v>37</v>
      </c>
      <c r="C28" s="156"/>
      <c r="D28" s="210" t="s">
        <v>96</v>
      </c>
      <c r="E28" s="211" t="s">
        <v>42</v>
      </c>
      <c r="F28" s="205" t="s">
        <v>0</v>
      </c>
      <c r="G28" s="205">
        <v>40</v>
      </c>
      <c r="H28" s="364">
        <v>3</v>
      </c>
      <c r="I28" s="17">
        <v>120</v>
      </c>
      <c r="J28" s="90"/>
      <c r="K28" s="103"/>
      <c r="L28" s="103"/>
    </row>
    <row r="29" spans="1:12" s="98" customFormat="1" x14ac:dyDescent="0.3">
      <c r="A29" s="14">
        <v>6</v>
      </c>
      <c r="B29" s="208" t="s">
        <v>39</v>
      </c>
      <c r="C29" s="156"/>
      <c r="D29" s="210" t="s">
        <v>96</v>
      </c>
      <c r="E29" s="211" t="s">
        <v>44</v>
      </c>
      <c r="F29" s="205" t="s">
        <v>0</v>
      </c>
      <c r="G29" s="205">
        <v>40</v>
      </c>
      <c r="H29" s="364">
        <v>1.8</v>
      </c>
      <c r="I29" s="17">
        <v>72</v>
      </c>
      <c r="J29" s="90"/>
      <c r="K29" s="103"/>
      <c r="L29" s="103"/>
    </row>
    <row r="30" spans="1:12" s="98" customFormat="1" x14ac:dyDescent="0.3">
      <c r="A30" s="14">
        <v>6</v>
      </c>
      <c r="B30" s="208" t="s">
        <v>41</v>
      </c>
      <c r="C30" s="156"/>
      <c r="D30" s="210" t="s">
        <v>96</v>
      </c>
      <c r="E30" s="211" t="s">
        <v>46</v>
      </c>
      <c r="F30" s="205" t="s">
        <v>0</v>
      </c>
      <c r="G30" s="205">
        <v>40</v>
      </c>
      <c r="H30" s="364">
        <v>1.8</v>
      </c>
      <c r="I30" s="17">
        <v>72</v>
      </c>
      <c r="J30" s="90"/>
      <c r="K30" s="103"/>
      <c r="L30" s="103"/>
    </row>
    <row r="31" spans="1:12" s="98" customFormat="1" x14ac:dyDescent="0.3">
      <c r="A31" s="14">
        <v>6</v>
      </c>
      <c r="B31" s="208" t="s">
        <v>43</v>
      </c>
      <c r="C31" s="156"/>
      <c r="D31" s="210" t="s">
        <v>96</v>
      </c>
      <c r="E31" s="211" t="s">
        <v>47</v>
      </c>
      <c r="F31" s="205" t="s">
        <v>0</v>
      </c>
      <c r="G31" s="205">
        <v>40</v>
      </c>
      <c r="H31" s="364">
        <v>70</v>
      </c>
      <c r="I31" s="17">
        <v>2800</v>
      </c>
      <c r="J31" s="90"/>
      <c r="K31" s="103"/>
      <c r="L31" s="103"/>
    </row>
    <row r="32" spans="1:12" s="98" customFormat="1" x14ac:dyDescent="0.3">
      <c r="A32" s="14">
        <v>6</v>
      </c>
      <c r="B32" s="208" t="s">
        <v>45</v>
      </c>
      <c r="C32" s="156"/>
      <c r="D32" s="210" t="s">
        <v>96</v>
      </c>
      <c r="E32" s="211" t="s">
        <v>48</v>
      </c>
      <c r="F32" s="205" t="s">
        <v>0</v>
      </c>
      <c r="G32" s="205">
        <v>40</v>
      </c>
      <c r="H32" s="364">
        <v>2</v>
      </c>
      <c r="I32" s="17">
        <v>80</v>
      </c>
      <c r="J32" s="90"/>
      <c r="K32" s="103"/>
      <c r="L32" s="103"/>
    </row>
    <row r="33" spans="1:12" s="98" customFormat="1" x14ac:dyDescent="0.3">
      <c r="A33" s="14">
        <v>4</v>
      </c>
      <c r="B33" s="208" t="s">
        <v>121</v>
      </c>
      <c r="C33" s="156"/>
      <c r="D33" s="210" t="s">
        <v>96</v>
      </c>
      <c r="E33" s="211" t="s">
        <v>49</v>
      </c>
      <c r="F33" s="205" t="s">
        <v>0</v>
      </c>
      <c r="G33" s="205">
        <v>40</v>
      </c>
      <c r="H33" s="364">
        <v>1</v>
      </c>
      <c r="I33" s="156">
        <v>40</v>
      </c>
      <c r="J33" s="90"/>
      <c r="K33" s="103"/>
      <c r="L33" s="103"/>
    </row>
    <row r="34" spans="1:12" s="13" customFormat="1" x14ac:dyDescent="0.3">
      <c r="A34" s="76" t="s">
        <v>7</v>
      </c>
      <c r="B34" s="78">
        <v>3</v>
      </c>
      <c r="C34" s="71"/>
      <c r="D34" s="112"/>
      <c r="E34" s="72" t="s">
        <v>77</v>
      </c>
      <c r="F34" s="73"/>
      <c r="G34" s="74"/>
      <c r="H34" s="191"/>
      <c r="I34" s="79">
        <v>332756</v>
      </c>
      <c r="J34" s="79">
        <v>0</v>
      </c>
      <c r="K34" s="103"/>
      <c r="L34" s="103"/>
    </row>
    <row r="35" spans="1:12" s="98" customFormat="1" ht="16.95" customHeight="1" x14ac:dyDescent="0.3">
      <c r="A35" s="14">
        <v>1</v>
      </c>
      <c r="B35" s="55" t="s">
        <v>59</v>
      </c>
      <c r="C35" s="17"/>
      <c r="D35" s="116" t="s">
        <v>96</v>
      </c>
      <c r="E35" s="193" t="s">
        <v>24</v>
      </c>
      <c r="F35" s="16" t="s">
        <v>0</v>
      </c>
      <c r="G35" s="16">
        <v>4000</v>
      </c>
      <c r="H35" s="364">
        <v>11.5</v>
      </c>
      <c r="I35" s="17">
        <v>46000</v>
      </c>
      <c r="J35" s="90"/>
      <c r="K35" s="103"/>
      <c r="L35" s="103"/>
    </row>
    <row r="36" spans="1:12" s="98" customFormat="1" x14ac:dyDescent="0.3">
      <c r="A36" s="14">
        <v>6</v>
      </c>
      <c r="B36" s="55" t="s">
        <v>57</v>
      </c>
      <c r="C36" s="17"/>
      <c r="D36" s="271" t="s">
        <v>96</v>
      </c>
      <c r="E36" s="255" t="s">
        <v>25</v>
      </c>
      <c r="F36" s="256" t="s">
        <v>0</v>
      </c>
      <c r="G36" s="256">
        <v>4000</v>
      </c>
      <c r="H36" s="364">
        <v>10</v>
      </c>
      <c r="I36" s="17">
        <v>40000</v>
      </c>
      <c r="J36" s="90"/>
      <c r="K36" s="103"/>
      <c r="L36" s="103"/>
    </row>
    <row r="37" spans="1:12" s="98" customFormat="1" x14ac:dyDescent="0.3">
      <c r="A37" s="14">
        <v>6</v>
      </c>
      <c r="B37" s="55" t="s">
        <v>81</v>
      </c>
      <c r="C37" s="17"/>
      <c r="D37" s="268" t="s">
        <v>96</v>
      </c>
      <c r="E37" s="255" t="s">
        <v>26</v>
      </c>
      <c r="F37" s="256" t="s">
        <v>0</v>
      </c>
      <c r="G37" s="256">
        <v>4000</v>
      </c>
      <c r="H37" s="364">
        <v>5.2</v>
      </c>
      <c r="I37" s="249">
        <v>20800</v>
      </c>
      <c r="J37" s="90"/>
      <c r="K37" s="103"/>
      <c r="L37" s="103"/>
    </row>
    <row r="38" spans="1:12" s="98" customFormat="1" x14ac:dyDescent="0.3">
      <c r="A38" s="14">
        <v>6</v>
      </c>
      <c r="B38" s="55" t="s">
        <v>82</v>
      </c>
      <c r="C38" s="17"/>
      <c r="D38" s="116" t="s">
        <v>96</v>
      </c>
      <c r="E38" s="255" t="s">
        <v>27</v>
      </c>
      <c r="F38" s="256" t="s">
        <v>0</v>
      </c>
      <c r="G38" s="256">
        <v>4000</v>
      </c>
      <c r="H38" s="364">
        <v>7.9</v>
      </c>
      <c r="I38" s="249">
        <v>31600</v>
      </c>
      <c r="J38" s="90"/>
      <c r="K38" s="103"/>
      <c r="L38" s="103"/>
    </row>
    <row r="39" spans="1:12" s="98" customFormat="1" x14ac:dyDescent="0.3">
      <c r="A39" s="14">
        <v>6</v>
      </c>
      <c r="B39" s="208" t="s">
        <v>83</v>
      </c>
      <c r="C39" s="156"/>
      <c r="D39" s="210" t="s">
        <v>96</v>
      </c>
      <c r="E39" s="211" t="s">
        <v>28</v>
      </c>
      <c r="F39" s="205" t="s">
        <v>0</v>
      </c>
      <c r="G39" s="205">
        <v>40</v>
      </c>
      <c r="H39" s="365">
        <v>1.9</v>
      </c>
      <c r="I39" s="156">
        <v>76</v>
      </c>
      <c r="J39" s="90"/>
      <c r="K39" s="103"/>
      <c r="L39" s="103"/>
    </row>
    <row r="40" spans="1:12" s="98" customFormat="1" x14ac:dyDescent="0.3">
      <c r="A40" s="14">
        <v>4</v>
      </c>
      <c r="B40" s="208" t="s">
        <v>84</v>
      </c>
      <c r="C40" s="156"/>
      <c r="D40" s="210" t="s">
        <v>96</v>
      </c>
      <c r="E40" s="211" t="s">
        <v>31</v>
      </c>
      <c r="F40" s="205" t="s">
        <v>0</v>
      </c>
      <c r="G40" s="205">
        <v>4000</v>
      </c>
      <c r="H40" s="365">
        <v>8</v>
      </c>
      <c r="I40" s="156">
        <v>32000</v>
      </c>
      <c r="J40" s="90"/>
      <c r="K40" s="103"/>
      <c r="L40" s="103"/>
    </row>
    <row r="41" spans="1:12" s="98" customFormat="1" x14ac:dyDescent="0.3">
      <c r="A41" s="14">
        <v>6</v>
      </c>
      <c r="B41" s="208" t="s">
        <v>85</v>
      </c>
      <c r="C41" s="156"/>
      <c r="D41" s="210" t="s">
        <v>96</v>
      </c>
      <c r="E41" s="211" t="s">
        <v>34</v>
      </c>
      <c r="F41" s="205" t="s">
        <v>0</v>
      </c>
      <c r="G41" s="205">
        <v>40</v>
      </c>
      <c r="H41" s="365">
        <v>1.8</v>
      </c>
      <c r="I41" s="156">
        <v>72</v>
      </c>
      <c r="J41" s="90"/>
      <c r="K41" s="103"/>
      <c r="L41" s="103"/>
    </row>
    <row r="42" spans="1:12" s="98" customFormat="1" x14ac:dyDescent="0.3">
      <c r="A42" s="14">
        <v>6</v>
      </c>
      <c r="B42" s="208" t="s">
        <v>86</v>
      </c>
      <c r="C42" s="156"/>
      <c r="D42" s="210" t="s">
        <v>96</v>
      </c>
      <c r="E42" s="211" t="s">
        <v>36</v>
      </c>
      <c r="F42" s="205" t="s">
        <v>0</v>
      </c>
      <c r="G42" s="205">
        <v>4000</v>
      </c>
      <c r="H42" s="365">
        <v>38.1</v>
      </c>
      <c r="I42" s="156">
        <v>152400</v>
      </c>
      <c r="J42" s="90"/>
      <c r="K42" s="103"/>
      <c r="L42" s="103"/>
    </row>
    <row r="43" spans="1:12" s="98" customFormat="1" x14ac:dyDescent="0.3">
      <c r="A43" s="14">
        <v>6</v>
      </c>
      <c r="B43" s="208" t="s">
        <v>87</v>
      </c>
      <c r="C43" s="156"/>
      <c r="D43" s="210" t="s">
        <v>96</v>
      </c>
      <c r="E43" s="211" t="s">
        <v>38</v>
      </c>
      <c r="F43" s="205" t="s">
        <v>0</v>
      </c>
      <c r="G43" s="205">
        <v>4000</v>
      </c>
      <c r="H43" s="365">
        <v>1.6</v>
      </c>
      <c r="I43" s="156">
        <v>6400</v>
      </c>
      <c r="J43" s="90"/>
      <c r="K43" s="103"/>
      <c r="L43" s="103"/>
    </row>
    <row r="44" spans="1:12" s="98" customFormat="1" x14ac:dyDescent="0.3">
      <c r="A44" s="14">
        <v>6</v>
      </c>
      <c r="B44" s="208" t="s">
        <v>88</v>
      </c>
      <c r="C44" s="156"/>
      <c r="D44" s="210" t="s">
        <v>96</v>
      </c>
      <c r="E44" s="211" t="s">
        <v>40</v>
      </c>
      <c r="F44" s="205" t="s">
        <v>0</v>
      </c>
      <c r="G44" s="205">
        <v>40</v>
      </c>
      <c r="H44" s="365">
        <v>5.6</v>
      </c>
      <c r="I44" s="156">
        <v>224</v>
      </c>
      <c r="J44" s="90"/>
      <c r="K44" s="103"/>
      <c r="L44" s="103"/>
    </row>
    <row r="45" spans="1:12" s="98" customFormat="1" x14ac:dyDescent="0.3">
      <c r="A45" s="14">
        <v>6</v>
      </c>
      <c r="B45" s="208" t="s">
        <v>89</v>
      </c>
      <c r="C45" s="156"/>
      <c r="D45" s="210" t="s">
        <v>96</v>
      </c>
      <c r="E45" s="211" t="s">
        <v>42</v>
      </c>
      <c r="F45" s="205" t="s">
        <v>0</v>
      </c>
      <c r="G45" s="205">
        <v>40</v>
      </c>
      <c r="H45" s="365">
        <v>3</v>
      </c>
      <c r="I45" s="156">
        <v>120</v>
      </c>
      <c r="J45" s="90"/>
      <c r="K45" s="103"/>
      <c r="L45" s="103"/>
    </row>
    <row r="46" spans="1:12" s="98" customFormat="1" x14ac:dyDescent="0.3">
      <c r="A46" s="14">
        <v>6</v>
      </c>
      <c r="B46" s="208" t="s">
        <v>90</v>
      </c>
      <c r="C46" s="156"/>
      <c r="D46" s="210" t="s">
        <v>96</v>
      </c>
      <c r="E46" s="211" t="s">
        <v>44</v>
      </c>
      <c r="F46" s="205" t="s">
        <v>0</v>
      </c>
      <c r="G46" s="205">
        <v>40</v>
      </c>
      <c r="H46" s="365">
        <v>1.8</v>
      </c>
      <c r="I46" s="156">
        <v>72</v>
      </c>
      <c r="J46" s="90"/>
      <c r="K46" s="103"/>
      <c r="L46" s="103"/>
    </row>
    <row r="47" spans="1:12" s="98" customFormat="1" x14ac:dyDescent="0.3">
      <c r="A47" s="14">
        <v>6</v>
      </c>
      <c r="B47" s="208" t="s">
        <v>91</v>
      </c>
      <c r="C47" s="156"/>
      <c r="D47" s="210" t="s">
        <v>96</v>
      </c>
      <c r="E47" s="211" t="s">
        <v>46</v>
      </c>
      <c r="F47" s="205" t="s">
        <v>0</v>
      </c>
      <c r="G47" s="205">
        <v>40</v>
      </c>
      <c r="H47" s="365">
        <v>1.8</v>
      </c>
      <c r="I47" s="156">
        <v>72</v>
      </c>
      <c r="J47" s="90"/>
      <c r="K47" s="103"/>
      <c r="L47" s="103"/>
    </row>
    <row r="48" spans="1:12" s="98" customFormat="1" x14ac:dyDescent="0.3">
      <c r="A48" s="14">
        <v>6</v>
      </c>
      <c r="B48" s="208" t="s">
        <v>92</v>
      </c>
      <c r="C48" s="156"/>
      <c r="D48" s="210" t="s">
        <v>96</v>
      </c>
      <c r="E48" s="211" t="s">
        <v>47</v>
      </c>
      <c r="F48" s="205" t="s">
        <v>0</v>
      </c>
      <c r="G48" s="205">
        <v>40</v>
      </c>
      <c r="H48" s="365">
        <v>70</v>
      </c>
      <c r="I48" s="156">
        <v>2800</v>
      </c>
      <c r="J48" s="90"/>
      <c r="K48" s="103"/>
      <c r="L48" s="103"/>
    </row>
    <row r="49" spans="1:12" s="98" customFormat="1" x14ac:dyDescent="0.3">
      <c r="A49" s="14">
        <v>6</v>
      </c>
      <c r="B49" s="208" t="s">
        <v>93</v>
      </c>
      <c r="C49" s="156"/>
      <c r="D49" s="210" t="s">
        <v>96</v>
      </c>
      <c r="E49" s="211" t="s">
        <v>48</v>
      </c>
      <c r="F49" s="205" t="s">
        <v>0</v>
      </c>
      <c r="G49" s="205">
        <v>40</v>
      </c>
      <c r="H49" s="365">
        <v>2</v>
      </c>
      <c r="I49" s="156">
        <v>80</v>
      </c>
      <c r="J49" s="90"/>
      <c r="K49" s="103"/>
      <c r="L49" s="103"/>
    </row>
    <row r="50" spans="1:12" s="98" customFormat="1" x14ac:dyDescent="0.3">
      <c r="A50" s="14">
        <v>4</v>
      </c>
      <c r="B50" s="208" t="s">
        <v>94</v>
      </c>
      <c r="C50" s="156"/>
      <c r="D50" s="210" t="s">
        <v>96</v>
      </c>
      <c r="E50" s="211" t="s">
        <v>49</v>
      </c>
      <c r="F50" s="205" t="s">
        <v>0</v>
      </c>
      <c r="G50" s="205">
        <v>40</v>
      </c>
      <c r="H50" s="365">
        <v>1</v>
      </c>
      <c r="I50" s="156">
        <v>40</v>
      </c>
      <c r="J50" s="90"/>
      <c r="K50" s="103"/>
      <c r="L50" s="103"/>
    </row>
    <row r="51" spans="1:12" s="13" customFormat="1" ht="13.5" customHeight="1" x14ac:dyDescent="0.3">
      <c r="A51" s="76" t="s">
        <v>7</v>
      </c>
      <c r="B51" s="78">
        <v>4</v>
      </c>
      <c r="C51" s="71"/>
      <c r="D51" s="112"/>
      <c r="E51" s="72" t="s">
        <v>127</v>
      </c>
      <c r="F51" s="73"/>
      <c r="G51" s="74"/>
      <c r="H51" s="191"/>
      <c r="I51" s="79">
        <v>166431</v>
      </c>
      <c r="J51" s="79">
        <v>0</v>
      </c>
      <c r="K51" s="102"/>
      <c r="L51" s="102"/>
    </row>
    <row r="52" spans="1:12" s="98" customFormat="1" x14ac:dyDescent="0.3">
      <c r="A52" s="97">
        <v>2</v>
      </c>
      <c r="B52" s="208" t="s">
        <v>23</v>
      </c>
      <c r="C52" s="156"/>
      <c r="D52" s="210" t="s">
        <v>96</v>
      </c>
      <c r="E52" s="211" t="s">
        <v>56</v>
      </c>
      <c r="F52" s="205" t="s">
        <v>0</v>
      </c>
      <c r="G52" s="205">
        <v>870</v>
      </c>
      <c r="H52" s="365">
        <v>0.6</v>
      </c>
      <c r="I52" s="156">
        <v>522</v>
      </c>
      <c r="J52" s="90"/>
      <c r="K52" s="103"/>
      <c r="L52" s="103"/>
    </row>
    <row r="53" spans="1:12" s="98" customFormat="1" x14ac:dyDescent="0.3">
      <c r="A53" s="97"/>
      <c r="B53" s="208" t="s">
        <v>53</v>
      </c>
      <c r="C53" s="156"/>
      <c r="D53" s="210" t="s">
        <v>96</v>
      </c>
      <c r="E53" s="211" t="s">
        <v>58</v>
      </c>
      <c r="F53" s="205" t="s">
        <v>0</v>
      </c>
      <c r="G53" s="205">
        <v>87000</v>
      </c>
      <c r="H53" s="365">
        <v>0.4</v>
      </c>
      <c r="I53" s="156">
        <v>34800</v>
      </c>
      <c r="J53" s="90"/>
      <c r="K53" s="103"/>
      <c r="L53" s="103"/>
    </row>
    <row r="54" spans="1:12" s="98" customFormat="1" x14ac:dyDescent="0.3">
      <c r="A54" s="97"/>
      <c r="B54" s="208" t="s">
        <v>52</v>
      </c>
      <c r="C54" s="156"/>
      <c r="D54" s="210" t="s">
        <v>96</v>
      </c>
      <c r="E54" s="211" t="s">
        <v>54</v>
      </c>
      <c r="F54" s="205" t="s">
        <v>0</v>
      </c>
      <c r="G54" s="205">
        <v>87000</v>
      </c>
      <c r="H54" s="365">
        <v>0.5</v>
      </c>
      <c r="I54" s="156">
        <v>43500</v>
      </c>
      <c r="J54" s="90"/>
      <c r="K54" s="103"/>
      <c r="L54" s="103"/>
    </row>
    <row r="55" spans="1:12" s="98" customFormat="1" x14ac:dyDescent="0.3">
      <c r="A55" s="97">
        <v>11</v>
      </c>
      <c r="B55" s="208" t="s">
        <v>51</v>
      </c>
      <c r="C55" s="156"/>
      <c r="D55" s="210" t="s">
        <v>96</v>
      </c>
      <c r="E55" s="211" t="s">
        <v>29</v>
      </c>
      <c r="F55" s="205" t="s">
        <v>0</v>
      </c>
      <c r="G55" s="205">
        <v>870</v>
      </c>
      <c r="H55" s="365">
        <v>0.7</v>
      </c>
      <c r="I55" s="156">
        <v>609</v>
      </c>
      <c r="J55" s="90"/>
      <c r="K55" s="103"/>
      <c r="L55" s="103"/>
    </row>
    <row r="56" spans="1:12" s="98" customFormat="1" x14ac:dyDescent="0.3">
      <c r="A56" s="97"/>
      <c r="B56" s="208" t="s">
        <v>95</v>
      </c>
      <c r="C56" s="213"/>
      <c r="D56" s="210" t="s">
        <v>96</v>
      </c>
      <c r="E56" s="211" t="s">
        <v>55</v>
      </c>
      <c r="F56" s="205" t="s">
        <v>0</v>
      </c>
      <c r="G56" s="205">
        <v>87000</v>
      </c>
      <c r="H56" s="365">
        <v>1</v>
      </c>
      <c r="I56" s="156">
        <v>87000</v>
      </c>
      <c r="J56" s="90"/>
      <c r="K56" s="103"/>
      <c r="L56" s="103"/>
    </row>
    <row r="57" spans="1:12" s="12" customFormat="1" ht="15.6" x14ac:dyDescent="0.3">
      <c r="A57" s="18"/>
      <c r="B57" s="237"/>
      <c r="C57" s="238"/>
      <c r="D57" s="238"/>
      <c r="E57" s="238"/>
      <c r="F57" s="328" t="s">
        <v>129</v>
      </c>
      <c r="G57" s="329"/>
      <c r="H57" s="329"/>
      <c r="I57" s="241">
        <v>959143</v>
      </c>
      <c r="J57" s="54">
        <v>0</v>
      </c>
      <c r="K57" s="104"/>
      <c r="L57" s="104"/>
    </row>
    <row r="58" spans="1:12" ht="18" customHeight="1" x14ac:dyDescent="0.3">
      <c r="B58" s="239"/>
      <c r="E58" s="250" t="s">
        <v>130</v>
      </c>
      <c r="F58" s="240" t="s">
        <v>126</v>
      </c>
      <c r="G58" s="218"/>
      <c r="H58" s="272">
        <v>0.2374</v>
      </c>
      <c r="I58" s="242">
        <v>227700.54819999999</v>
      </c>
      <c r="J58" s="9"/>
      <c r="K58" s="2"/>
      <c r="L58" s="2"/>
    </row>
    <row r="59" spans="1:12" ht="15.6" x14ac:dyDescent="0.3">
      <c r="B59" s="244"/>
      <c r="C59" s="244"/>
      <c r="D59" s="245"/>
      <c r="E59" s="246" t="s">
        <v>76</v>
      </c>
      <c r="F59" s="325" t="s">
        <v>128</v>
      </c>
      <c r="G59" s="326"/>
      <c r="H59" s="326"/>
      <c r="I59" s="243">
        <v>1186843.5482000001</v>
      </c>
    </row>
  </sheetData>
  <protectedRanges>
    <protectedRange password="C62E" sqref="J10" name="Intervalo1"/>
  </protectedRanges>
  <mergeCells count="13">
    <mergeCell ref="J11:J12"/>
    <mergeCell ref="B11:B12"/>
    <mergeCell ref="C11:C12"/>
    <mergeCell ref="D11:D12"/>
    <mergeCell ref="E11:E12"/>
    <mergeCell ref="F11:F12"/>
    <mergeCell ref="G11:G12"/>
    <mergeCell ref="H11:H12"/>
    <mergeCell ref="F59:H59"/>
    <mergeCell ref="F57:H57"/>
    <mergeCell ref="B2:G8"/>
    <mergeCell ref="H2:H8"/>
    <mergeCell ref="I11:I12"/>
  </mergeCells>
  <phoneticPr fontId="35" type="noConversion"/>
  <conditionalFormatting sqref="C14">
    <cfRule type="expression" dxfId="25" priority="35">
      <formula>#REF!=" "</formula>
    </cfRule>
  </conditionalFormatting>
  <conditionalFormatting sqref="C15">
    <cfRule type="expression" dxfId="24" priority="33">
      <formula>#REF!=" "</formula>
    </cfRule>
  </conditionalFormatting>
  <conditionalFormatting sqref="C53:C56">
    <cfRule type="notContainsBlanks" dxfId="23" priority="34">
      <formula>LEN(TRIM(C53))&gt;0</formula>
    </cfRule>
  </conditionalFormatting>
  <conditionalFormatting sqref="D18:F32">
    <cfRule type="expression" dxfId="22" priority="22">
      <formula>#REF!=" "</formula>
    </cfRule>
  </conditionalFormatting>
  <conditionalFormatting sqref="E11:E12">
    <cfRule type="cellIs" dxfId="21" priority="118" operator="equal">
      <formula>"INSERIR CÓDIGO!"</formula>
    </cfRule>
  </conditionalFormatting>
  <conditionalFormatting sqref="E51">
    <cfRule type="cellIs" dxfId="20" priority="10" operator="equal">
      <formula>"INSERIR CÓDIGO!"</formula>
    </cfRule>
  </conditionalFormatting>
  <conditionalFormatting sqref="E59">
    <cfRule type="cellIs" dxfId="19" priority="5" operator="equal">
      <formula>"INSERIR CÓDIGO!"</formula>
    </cfRule>
    <cfRule type="expression" dxfId="18" priority="6">
      <formula>$A59&lt;&gt;#REF!</formula>
    </cfRule>
  </conditionalFormatting>
  <conditionalFormatting sqref="E14:F14">
    <cfRule type="expression" dxfId="17" priority="28">
      <formula>#REF!=" "</formula>
    </cfRule>
  </conditionalFormatting>
  <conditionalFormatting sqref="E15:F17 C16 E34:F34">
    <cfRule type="expression" dxfId="16" priority="32">
      <formula>#REF!=" "</formula>
    </cfRule>
  </conditionalFormatting>
  <conditionalFormatting sqref="E33:F33">
    <cfRule type="expression" dxfId="15" priority="24">
      <formula>#REF!=" "</formula>
    </cfRule>
  </conditionalFormatting>
  <conditionalFormatting sqref="E35:H56">
    <cfRule type="expression" dxfId="14" priority="1">
      <formula>#REF!=" "</formula>
    </cfRule>
  </conditionalFormatting>
  <conditionalFormatting sqref="G14:G16">
    <cfRule type="expression" dxfId="13" priority="21">
      <formula>#REF!=" "</formula>
    </cfRule>
  </conditionalFormatting>
  <conditionalFormatting sqref="G18:H33">
    <cfRule type="expression" dxfId="12" priority="18">
      <formula>#REF!=" "</formula>
    </cfRule>
  </conditionalFormatting>
  <conditionalFormatting sqref="J14:J16 J18:J33 J35:J50 J52:J56">
    <cfRule type="expression" dxfId="11" priority="23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5BCB-437B-4218-8E20-F86E37105744}">
  <sheetPr codeName="Planilha18">
    <pageSetUpPr autoPageBreaks="0" fitToPage="1"/>
  </sheetPr>
  <dimension ref="A1:H55"/>
  <sheetViews>
    <sheetView view="pageBreakPreview" zoomScale="90" zoomScaleNormal="90" zoomScaleSheetLayoutView="90" workbookViewId="0">
      <pane ySplit="12" topLeftCell="A13" activePane="bottomLeft" state="frozen"/>
      <selection activeCell="B1" sqref="B1:H23"/>
      <selection pane="bottomLeft" sqref="A1:XFD1048576"/>
    </sheetView>
  </sheetViews>
  <sheetFormatPr defaultColWidth="11.44140625" defaultRowHeight="15.6" x14ac:dyDescent="0.3"/>
  <cols>
    <col min="1" max="1" width="2.5546875" style="2" customWidth="1"/>
    <col min="2" max="2" width="11.44140625" style="161" customWidth="1"/>
    <col min="3" max="3" width="13.5546875" style="161" customWidth="1"/>
    <col min="4" max="4" width="93.5546875" style="162" customWidth="1"/>
    <col min="5" max="5" width="9.33203125" style="163" customWidth="1"/>
    <col min="6" max="6" width="20" style="175" customWidth="1"/>
    <col min="7" max="7" width="20.5546875" style="175" customWidth="1"/>
    <col min="8" max="8" width="21.44140625" style="176" customWidth="1"/>
    <col min="9" max="16384" width="11.44140625" style="2"/>
  </cols>
  <sheetData>
    <row r="1" spans="1:8" ht="7.2" customHeight="1" x14ac:dyDescent="0.3"/>
    <row r="2" spans="1:8" s="1" customFormat="1" ht="17.399999999999999" customHeight="1" x14ac:dyDescent="0.3">
      <c r="B2" s="352" t="s">
        <v>148</v>
      </c>
      <c r="C2" s="353"/>
      <c r="D2" s="353"/>
      <c r="E2" s="353"/>
      <c r="F2" s="353"/>
      <c r="G2" s="275"/>
      <c r="H2" s="276"/>
    </row>
    <row r="3" spans="1:8" s="1" customFormat="1" ht="21" customHeight="1" x14ac:dyDescent="0.3">
      <c r="B3" s="354"/>
      <c r="C3" s="355"/>
      <c r="D3" s="355"/>
      <c r="E3" s="355"/>
      <c r="F3" s="355"/>
      <c r="G3" s="177"/>
      <c r="H3" s="178"/>
    </row>
    <row r="4" spans="1:8" ht="18" customHeight="1" x14ac:dyDescent="0.3">
      <c r="B4" s="354"/>
      <c r="C4" s="355"/>
      <c r="D4" s="355"/>
      <c r="E4" s="355"/>
      <c r="F4" s="355"/>
      <c r="G4" s="177"/>
      <c r="H4" s="179"/>
    </row>
    <row r="5" spans="1:8" ht="18" customHeight="1" x14ac:dyDescent="0.3">
      <c r="B5" s="354"/>
      <c r="C5" s="355"/>
      <c r="D5" s="355"/>
      <c r="E5" s="355"/>
      <c r="F5" s="355"/>
      <c r="G5" s="180"/>
      <c r="H5" s="179"/>
    </row>
    <row r="6" spans="1:8" ht="18" customHeight="1" x14ac:dyDescent="0.3">
      <c r="B6" s="354"/>
      <c r="C6" s="355"/>
      <c r="D6" s="355"/>
      <c r="E6" s="355"/>
      <c r="F6" s="355"/>
      <c r="G6" s="180"/>
      <c r="H6" s="179"/>
    </row>
    <row r="7" spans="1:8" s="1" customFormat="1" ht="6" customHeight="1" x14ac:dyDescent="0.3">
      <c r="B7" s="164"/>
      <c r="C7" s="165"/>
      <c r="D7" s="166"/>
      <c r="E7" s="167"/>
      <c r="F7" s="177"/>
      <c r="G7" s="177"/>
      <c r="H7" s="178"/>
    </row>
    <row r="8" spans="1:8" ht="16.2" customHeight="1" x14ac:dyDescent="0.3">
      <c r="B8" s="277"/>
      <c r="C8" s="278"/>
      <c r="D8" s="279" t="s">
        <v>149</v>
      </c>
      <c r="E8" s="278"/>
      <c r="F8" s="280"/>
      <c r="G8" s="280"/>
      <c r="H8" s="281"/>
    </row>
    <row r="9" spans="1:8" s="11" customFormat="1" ht="38.4" customHeight="1" x14ac:dyDescent="0.3">
      <c r="A9" s="99"/>
      <c r="B9" s="356" t="s">
        <v>5</v>
      </c>
      <c r="C9" s="356" t="s">
        <v>80</v>
      </c>
      <c r="D9" s="358" t="s">
        <v>13</v>
      </c>
      <c r="E9" s="358" t="s">
        <v>2</v>
      </c>
      <c r="F9" s="282" t="s">
        <v>103</v>
      </c>
      <c r="G9" s="282" t="s">
        <v>103</v>
      </c>
      <c r="H9" s="282" t="s">
        <v>103</v>
      </c>
    </row>
    <row r="10" spans="1:8" s="11" customFormat="1" ht="31.2" x14ac:dyDescent="0.3">
      <c r="A10" s="99"/>
      <c r="B10" s="357"/>
      <c r="C10" s="357"/>
      <c r="D10" s="358"/>
      <c r="E10" s="358"/>
      <c r="F10" s="283" t="s">
        <v>124</v>
      </c>
      <c r="G10" s="283" t="s">
        <v>123</v>
      </c>
      <c r="H10" s="283" t="s">
        <v>122</v>
      </c>
    </row>
    <row r="11" spans="1:8" s="13" customFormat="1" x14ac:dyDescent="0.3">
      <c r="A11" s="76" t="s">
        <v>7</v>
      </c>
      <c r="B11" s="168">
        <v>1</v>
      </c>
      <c r="C11" s="169"/>
      <c r="D11" s="170" t="s">
        <v>18</v>
      </c>
      <c r="E11" s="171"/>
      <c r="F11" s="181"/>
      <c r="G11" s="181"/>
      <c r="H11" s="182"/>
    </row>
    <row r="12" spans="1:8" s="12" customFormat="1" x14ac:dyDescent="0.3">
      <c r="A12" s="14">
        <v>8</v>
      </c>
      <c r="B12" s="172" t="s">
        <v>14</v>
      </c>
      <c r="C12" s="173" t="s">
        <v>96</v>
      </c>
      <c r="D12" s="174" t="s">
        <v>50</v>
      </c>
      <c r="E12" s="264" t="s">
        <v>0</v>
      </c>
      <c r="F12" s="265">
        <v>26.4</v>
      </c>
      <c r="G12" s="265">
        <v>28.8</v>
      </c>
      <c r="H12" s="284">
        <v>36</v>
      </c>
    </row>
    <row r="13" spans="1:8" s="98" customFormat="1" x14ac:dyDescent="0.3">
      <c r="A13" s="97">
        <v>7</v>
      </c>
      <c r="B13" s="172" t="s">
        <v>115</v>
      </c>
      <c r="C13" s="173" t="s">
        <v>96</v>
      </c>
      <c r="D13" s="174" t="s">
        <v>22</v>
      </c>
      <c r="E13" s="264" t="s">
        <v>0</v>
      </c>
      <c r="F13" s="265">
        <v>1</v>
      </c>
      <c r="G13" s="265">
        <v>1</v>
      </c>
      <c r="H13" s="265">
        <v>1</v>
      </c>
    </row>
    <row r="14" spans="1:8" s="98" customFormat="1" x14ac:dyDescent="0.3">
      <c r="A14" s="97">
        <v>7</v>
      </c>
      <c r="B14" s="172" t="s">
        <v>116</v>
      </c>
      <c r="C14" s="173" t="s">
        <v>96</v>
      </c>
      <c r="D14" s="174" t="s">
        <v>61</v>
      </c>
      <c r="E14" s="264" t="s">
        <v>0</v>
      </c>
      <c r="F14" s="265">
        <v>1</v>
      </c>
      <c r="G14" s="265">
        <v>1</v>
      </c>
      <c r="H14" s="265">
        <v>1</v>
      </c>
    </row>
    <row r="15" spans="1:8" s="13" customFormat="1" x14ac:dyDescent="0.3">
      <c r="A15" s="76" t="s">
        <v>7</v>
      </c>
      <c r="B15" s="168">
        <v>2</v>
      </c>
      <c r="C15" s="169"/>
      <c r="D15" s="170" t="s">
        <v>78</v>
      </c>
      <c r="E15" s="171"/>
      <c r="F15" s="181"/>
      <c r="G15" s="181"/>
      <c r="H15" s="182"/>
    </row>
    <row r="16" spans="1:8" s="98" customFormat="1" ht="16.95" customHeight="1" x14ac:dyDescent="0.3">
      <c r="A16" s="14">
        <v>1</v>
      </c>
      <c r="B16" s="172" t="s">
        <v>15</v>
      </c>
      <c r="C16" s="173" t="s">
        <v>96</v>
      </c>
      <c r="D16" s="174" t="s">
        <v>24</v>
      </c>
      <c r="E16" s="264" t="s">
        <v>0</v>
      </c>
      <c r="F16" s="265">
        <v>11.5</v>
      </c>
      <c r="G16" s="265">
        <v>11.5</v>
      </c>
      <c r="H16" s="265">
        <v>11.5</v>
      </c>
    </row>
    <row r="17" spans="1:8" s="98" customFormat="1" x14ac:dyDescent="0.3">
      <c r="A17" s="14">
        <v>6</v>
      </c>
      <c r="B17" s="172" t="s">
        <v>17</v>
      </c>
      <c r="C17" s="173" t="s">
        <v>96</v>
      </c>
      <c r="D17" s="174" t="s">
        <v>25</v>
      </c>
      <c r="E17" s="264" t="s">
        <v>0</v>
      </c>
      <c r="F17" s="265">
        <v>3.5</v>
      </c>
      <c r="G17" s="265">
        <v>3.5</v>
      </c>
      <c r="H17" s="265">
        <v>3.5</v>
      </c>
    </row>
    <row r="18" spans="1:8" s="98" customFormat="1" x14ac:dyDescent="0.3">
      <c r="A18" s="14">
        <v>6</v>
      </c>
      <c r="B18" s="172" t="s">
        <v>16</v>
      </c>
      <c r="C18" s="173" t="s">
        <v>96</v>
      </c>
      <c r="D18" s="174" t="s">
        <v>26</v>
      </c>
      <c r="E18" s="264" t="s">
        <v>0</v>
      </c>
      <c r="F18" s="265">
        <v>5.2</v>
      </c>
      <c r="G18" s="265">
        <v>5.2</v>
      </c>
      <c r="H18" s="265">
        <v>5.2</v>
      </c>
    </row>
    <row r="19" spans="1:8" s="98" customFormat="1" x14ac:dyDescent="0.3">
      <c r="A19" s="14">
        <v>6</v>
      </c>
      <c r="B19" s="172" t="s">
        <v>19</v>
      </c>
      <c r="C19" s="173" t="s">
        <v>96</v>
      </c>
      <c r="D19" s="174" t="s">
        <v>27</v>
      </c>
      <c r="E19" s="264" t="s">
        <v>0</v>
      </c>
      <c r="F19" s="265">
        <v>3.5</v>
      </c>
      <c r="G19" s="265">
        <v>3.5</v>
      </c>
      <c r="H19" s="265">
        <v>3.5</v>
      </c>
    </row>
    <row r="20" spans="1:8" s="98" customFormat="1" x14ac:dyDescent="0.3">
      <c r="A20" s="14">
        <v>6</v>
      </c>
      <c r="B20" s="184" t="s">
        <v>20</v>
      </c>
      <c r="C20" s="185" t="s">
        <v>96</v>
      </c>
      <c r="D20" s="186" t="s">
        <v>28</v>
      </c>
      <c r="E20" s="252" t="s">
        <v>0</v>
      </c>
      <c r="F20" s="253" t="s">
        <v>12</v>
      </c>
      <c r="G20" s="254">
        <v>1.9</v>
      </c>
      <c r="H20" s="254">
        <v>1.9</v>
      </c>
    </row>
    <row r="21" spans="1:8" s="98" customFormat="1" x14ac:dyDescent="0.3">
      <c r="A21" s="14">
        <v>4</v>
      </c>
      <c r="B21" s="184" t="s">
        <v>21</v>
      </c>
      <c r="C21" s="185" t="s">
        <v>96</v>
      </c>
      <c r="D21" s="186" t="s">
        <v>31</v>
      </c>
      <c r="E21" s="252" t="s">
        <v>0</v>
      </c>
      <c r="F21" s="254">
        <v>2.5</v>
      </c>
      <c r="G21" s="254">
        <v>2.5</v>
      </c>
      <c r="H21" s="254">
        <v>5.2</v>
      </c>
    </row>
    <row r="22" spans="1:8" s="98" customFormat="1" x14ac:dyDescent="0.3">
      <c r="A22" s="14">
        <v>6</v>
      </c>
      <c r="B22" s="184" t="s">
        <v>30</v>
      </c>
      <c r="C22" s="185" t="s">
        <v>96</v>
      </c>
      <c r="D22" s="186" t="s">
        <v>34</v>
      </c>
      <c r="E22" s="252" t="s">
        <v>0</v>
      </c>
      <c r="F22" s="253" t="s">
        <v>12</v>
      </c>
      <c r="G22" s="253" t="s">
        <v>12</v>
      </c>
      <c r="H22" s="254">
        <v>1.8</v>
      </c>
    </row>
    <row r="23" spans="1:8" s="98" customFormat="1" x14ac:dyDescent="0.3">
      <c r="A23" s="14">
        <v>6</v>
      </c>
      <c r="B23" s="184" t="s">
        <v>32</v>
      </c>
      <c r="C23" s="185" t="s">
        <v>96</v>
      </c>
      <c r="D23" s="186" t="s">
        <v>36</v>
      </c>
      <c r="E23" s="252" t="s">
        <v>0</v>
      </c>
      <c r="F23" s="254">
        <v>9</v>
      </c>
      <c r="G23" s="254">
        <v>38.1</v>
      </c>
      <c r="H23" s="254">
        <v>38.1</v>
      </c>
    </row>
    <row r="24" spans="1:8" s="98" customFormat="1" x14ac:dyDescent="0.3">
      <c r="A24" s="14">
        <v>6</v>
      </c>
      <c r="B24" s="184" t="s">
        <v>33</v>
      </c>
      <c r="C24" s="185" t="s">
        <v>96</v>
      </c>
      <c r="D24" s="186" t="s">
        <v>38</v>
      </c>
      <c r="E24" s="252" t="s">
        <v>0</v>
      </c>
      <c r="F24" s="254">
        <v>1.6</v>
      </c>
      <c r="G24" s="254">
        <v>1.6</v>
      </c>
      <c r="H24" s="254">
        <v>1.6</v>
      </c>
    </row>
    <row r="25" spans="1:8" s="98" customFormat="1" x14ac:dyDescent="0.3">
      <c r="A25" s="14">
        <v>6</v>
      </c>
      <c r="B25" s="184" t="s">
        <v>35</v>
      </c>
      <c r="C25" s="185" t="s">
        <v>96</v>
      </c>
      <c r="D25" s="186" t="s">
        <v>40</v>
      </c>
      <c r="E25" s="252" t="s">
        <v>0</v>
      </c>
      <c r="F25" s="253" t="s">
        <v>12</v>
      </c>
      <c r="G25" s="254">
        <v>5.6</v>
      </c>
      <c r="H25" s="254">
        <v>5.6</v>
      </c>
    </row>
    <row r="26" spans="1:8" s="98" customFormat="1" x14ac:dyDescent="0.3">
      <c r="A26" s="14">
        <v>6</v>
      </c>
      <c r="B26" s="184" t="s">
        <v>37</v>
      </c>
      <c r="C26" s="185" t="s">
        <v>96</v>
      </c>
      <c r="D26" s="186" t="s">
        <v>42</v>
      </c>
      <c r="E26" s="252" t="s">
        <v>0</v>
      </c>
      <c r="F26" s="253" t="s">
        <v>12</v>
      </c>
      <c r="G26" s="254">
        <v>3</v>
      </c>
      <c r="H26" s="254">
        <v>3</v>
      </c>
    </row>
    <row r="27" spans="1:8" s="98" customFormat="1" x14ac:dyDescent="0.3">
      <c r="A27" s="14">
        <v>6</v>
      </c>
      <c r="B27" s="184" t="s">
        <v>39</v>
      </c>
      <c r="C27" s="185" t="s">
        <v>96</v>
      </c>
      <c r="D27" s="186" t="s">
        <v>44</v>
      </c>
      <c r="E27" s="252" t="s">
        <v>0</v>
      </c>
      <c r="F27" s="253" t="s">
        <v>12</v>
      </c>
      <c r="G27" s="253" t="s">
        <v>12</v>
      </c>
      <c r="H27" s="254">
        <v>1.8</v>
      </c>
    </row>
    <row r="28" spans="1:8" s="98" customFormat="1" x14ac:dyDescent="0.3">
      <c r="A28" s="14">
        <v>6</v>
      </c>
      <c r="B28" s="184" t="s">
        <v>41</v>
      </c>
      <c r="C28" s="185" t="s">
        <v>96</v>
      </c>
      <c r="D28" s="186" t="s">
        <v>46</v>
      </c>
      <c r="E28" s="252" t="s">
        <v>0</v>
      </c>
      <c r="F28" s="253" t="s">
        <v>12</v>
      </c>
      <c r="G28" s="254">
        <v>1.8</v>
      </c>
      <c r="H28" s="254">
        <v>1.8</v>
      </c>
    </row>
    <row r="29" spans="1:8" s="98" customFormat="1" x14ac:dyDescent="0.3">
      <c r="A29" s="14">
        <v>6</v>
      </c>
      <c r="B29" s="184" t="s">
        <v>43</v>
      </c>
      <c r="C29" s="185" t="s">
        <v>96</v>
      </c>
      <c r="D29" s="186" t="s">
        <v>47</v>
      </c>
      <c r="E29" s="252" t="s">
        <v>0</v>
      </c>
      <c r="F29" s="253" t="s">
        <v>12</v>
      </c>
      <c r="G29" s="253" t="s">
        <v>12</v>
      </c>
      <c r="H29" s="254">
        <v>70</v>
      </c>
    </row>
    <row r="30" spans="1:8" s="98" customFormat="1" x14ac:dyDescent="0.3">
      <c r="A30" s="14">
        <v>6</v>
      </c>
      <c r="B30" s="184" t="s">
        <v>45</v>
      </c>
      <c r="C30" s="185" t="s">
        <v>96</v>
      </c>
      <c r="D30" s="186" t="s">
        <v>48</v>
      </c>
      <c r="E30" s="252" t="s">
        <v>0</v>
      </c>
      <c r="F30" s="253" t="s">
        <v>12</v>
      </c>
      <c r="G30" s="254">
        <v>2</v>
      </c>
      <c r="H30" s="254">
        <v>2</v>
      </c>
    </row>
    <row r="31" spans="1:8" s="98" customFormat="1" x14ac:dyDescent="0.3">
      <c r="A31" s="14">
        <v>4</v>
      </c>
      <c r="B31" s="184" t="s">
        <v>121</v>
      </c>
      <c r="C31" s="185" t="s">
        <v>96</v>
      </c>
      <c r="D31" s="186" t="s">
        <v>49</v>
      </c>
      <c r="E31" s="252" t="s">
        <v>0</v>
      </c>
      <c r="F31" s="253" t="s">
        <v>12</v>
      </c>
      <c r="G31" s="254">
        <v>1</v>
      </c>
      <c r="H31" s="254">
        <v>1</v>
      </c>
    </row>
    <row r="32" spans="1:8" s="13" customFormat="1" x14ac:dyDescent="0.3">
      <c r="A32" s="76" t="s">
        <v>7</v>
      </c>
      <c r="B32" s="168">
        <v>3</v>
      </c>
      <c r="C32" s="169"/>
      <c r="D32" s="170" t="s">
        <v>77</v>
      </c>
      <c r="E32" s="171"/>
      <c r="F32" s="181"/>
      <c r="G32" s="181"/>
      <c r="H32" s="182"/>
    </row>
    <row r="33" spans="1:8" s="98" customFormat="1" ht="16.2" customHeight="1" x14ac:dyDescent="0.3">
      <c r="A33" s="14">
        <v>1</v>
      </c>
      <c r="B33" s="172" t="s">
        <v>59</v>
      </c>
      <c r="C33" s="173" t="s">
        <v>96</v>
      </c>
      <c r="D33" s="174" t="s">
        <v>24</v>
      </c>
      <c r="E33" s="264" t="s">
        <v>0</v>
      </c>
      <c r="F33" s="265">
        <v>11.5</v>
      </c>
      <c r="G33" s="265">
        <v>11.5</v>
      </c>
      <c r="H33" s="265">
        <v>11.5</v>
      </c>
    </row>
    <row r="34" spans="1:8" s="98" customFormat="1" ht="17.399999999999999" customHeight="1" x14ac:dyDescent="0.3">
      <c r="A34" s="14">
        <v>6</v>
      </c>
      <c r="B34" s="172" t="s">
        <v>57</v>
      </c>
      <c r="C34" s="173" t="s">
        <v>96</v>
      </c>
      <c r="D34" s="174" t="s">
        <v>25</v>
      </c>
      <c r="E34" s="264" t="s">
        <v>0</v>
      </c>
      <c r="F34" s="265">
        <v>10</v>
      </c>
      <c r="G34" s="265">
        <v>10</v>
      </c>
      <c r="H34" s="265">
        <v>10</v>
      </c>
    </row>
    <row r="35" spans="1:8" s="98" customFormat="1" x14ac:dyDescent="0.3">
      <c r="A35" s="14">
        <v>6</v>
      </c>
      <c r="B35" s="172" t="s">
        <v>81</v>
      </c>
      <c r="C35" s="173" t="s">
        <v>96</v>
      </c>
      <c r="D35" s="174" t="s">
        <v>26</v>
      </c>
      <c r="E35" s="264" t="s">
        <v>0</v>
      </c>
      <c r="F35" s="265">
        <v>5.2</v>
      </c>
      <c r="G35" s="265">
        <v>5.2</v>
      </c>
      <c r="H35" s="265">
        <v>5.2</v>
      </c>
    </row>
    <row r="36" spans="1:8" s="98" customFormat="1" x14ac:dyDescent="0.3">
      <c r="A36" s="14">
        <v>6</v>
      </c>
      <c r="B36" s="172" t="s">
        <v>82</v>
      </c>
      <c r="C36" s="173" t="s">
        <v>96</v>
      </c>
      <c r="D36" s="174" t="s">
        <v>27</v>
      </c>
      <c r="E36" s="264" t="s">
        <v>0</v>
      </c>
      <c r="F36" s="265">
        <v>3.5</v>
      </c>
      <c r="G36" s="265">
        <v>3.5</v>
      </c>
      <c r="H36" s="265">
        <v>7.9</v>
      </c>
    </row>
    <row r="37" spans="1:8" s="98" customFormat="1" x14ac:dyDescent="0.3">
      <c r="A37" s="14">
        <v>6</v>
      </c>
      <c r="B37" s="184" t="s">
        <v>83</v>
      </c>
      <c r="C37" s="185" t="s">
        <v>96</v>
      </c>
      <c r="D37" s="186" t="s">
        <v>28</v>
      </c>
      <c r="E37" s="252" t="s">
        <v>0</v>
      </c>
      <c r="F37" s="253" t="s">
        <v>12</v>
      </c>
      <c r="G37" s="254">
        <v>1.9</v>
      </c>
      <c r="H37" s="254">
        <v>1.9</v>
      </c>
    </row>
    <row r="38" spans="1:8" s="98" customFormat="1" x14ac:dyDescent="0.3">
      <c r="A38" s="14">
        <v>4</v>
      </c>
      <c r="B38" s="184" t="s">
        <v>84</v>
      </c>
      <c r="C38" s="185" t="s">
        <v>96</v>
      </c>
      <c r="D38" s="186" t="s">
        <v>31</v>
      </c>
      <c r="E38" s="252" t="s">
        <v>0</v>
      </c>
      <c r="F38" s="254">
        <v>2.5</v>
      </c>
      <c r="G38" s="254">
        <v>5.2</v>
      </c>
      <c r="H38" s="254">
        <v>8</v>
      </c>
    </row>
    <row r="39" spans="1:8" s="98" customFormat="1" x14ac:dyDescent="0.3">
      <c r="A39" s="14">
        <v>6</v>
      </c>
      <c r="B39" s="184" t="s">
        <v>85</v>
      </c>
      <c r="C39" s="185" t="s">
        <v>96</v>
      </c>
      <c r="D39" s="186" t="s">
        <v>34</v>
      </c>
      <c r="E39" s="252" t="s">
        <v>0</v>
      </c>
      <c r="F39" s="253" t="s">
        <v>12</v>
      </c>
      <c r="G39" s="253" t="s">
        <v>12</v>
      </c>
      <c r="H39" s="254">
        <v>1.8</v>
      </c>
    </row>
    <row r="40" spans="1:8" s="98" customFormat="1" x14ac:dyDescent="0.3">
      <c r="A40" s="14">
        <v>6</v>
      </c>
      <c r="B40" s="184" t="s">
        <v>86</v>
      </c>
      <c r="C40" s="185" t="s">
        <v>96</v>
      </c>
      <c r="D40" s="186" t="s">
        <v>36</v>
      </c>
      <c r="E40" s="252" t="s">
        <v>0</v>
      </c>
      <c r="F40" s="254">
        <v>9</v>
      </c>
      <c r="G40" s="254">
        <v>38.1</v>
      </c>
      <c r="H40" s="254">
        <v>38.1</v>
      </c>
    </row>
    <row r="41" spans="1:8" s="98" customFormat="1" x14ac:dyDescent="0.3">
      <c r="A41" s="14">
        <v>6</v>
      </c>
      <c r="B41" s="184" t="s">
        <v>87</v>
      </c>
      <c r="C41" s="185" t="s">
        <v>96</v>
      </c>
      <c r="D41" s="186" t="s">
        <v>38</v>
      </c>
      <c r="E41" s="252" t="s">
        <v>0</v>
      </c>
      <c r="F41" s="254">
        <v>1.6</v>
      </c>
      <c r="G41" s="254">
        <v>1.6</v>
      </c>
      <c r="H41" s="254">
        <v>1.6</v>
      </c>
    </row>
    <row r="42" spans="1:8" s="98" customFormat="1" x14ac:dyDescent="0.3">
      <c r="A42" s="14">
        <v>6</v>
      </c>
      <c r="B42" s="184" t="s">
        <v>88</v>
      </c>
      <c r="C42" s="185" t="s">
        <v>96</v>
      </c>
      <c r="D42" s="186" t="s">
        <v>40</v>
      </c>
      <c r="E42" s="252" t="s">
        <v>0</v>
      </c>
      <c r="F42" s="253" t="s">
        <v>12</v>
      </c>
      <c r="G42" s="254">
        <v>5.6</v>
      </c>
      <c r="H42" s="254">
        <v>5.6</v>
      </c>
    </row>
    <row r="43" spans="1:8" s="98" customFormat="1" x14ac:dyDescent="0.3">
      <c r="A43" s="14">
        <v>6</v>
      </c>
      <c r="B43" s="184" t="s">
        <v>89</v>
      </c>
      <c r="C43" s="185" t="s">
        <v>96</v>
      </c>
      <c r="D43" s="186" t="s">
        <v>42</v>
      </c>
      <c r="E43" s="252" t="s">
        <v>0</v>
      </c>
      <c r="F43" s="253" t="s">
        <v>12</v>
      </c>
      <c r="G43" s="254">
        <v>3</v>
      </c>
      <c r="H43" s="254">
        <v>3</v>
      </c>
    </row>
    <row r="44" spans="1:8" s="98" customFormat="1" x14ac:dyDescent="0.3">
      <c r="A44" s="14">
        <v>6</v>
      </c>
      <c r="B44" s="184" t="s">
        <v>90</v>
      </c>
      <c r="C44" s="185" t="s">
        <v>96</v>
      </c>
      <c r="D44" s="186" t="s">
        <v>44</v>
      </c>
      <c r="E44" s="252" t="s">
        <v>0</v>
      </c>
      <c r="F44" s="253" t="s">
        <v>12</v>
      </c>
      <c r="G44" s="253" t="s">
        <v>12</v>
      </c>
      <c r="H44" s="254">
        <v>1.8</v>
      </c>
    </row>
    <row r="45" spans="1:8" s="98" customFormat="1" ht="16.2" customHeight="1" x14ac:dyDescent="0.3">
      <c r="A45" s="14">
        <v>6</v>
      </c>
      <c r="B45" s="184" t="s">
        <v>91</v>
      </c>
      <c r="C45" s="185" t="s">
        <v>96</v>
      </c>
      <c r="D45" s="186" t="s">
        <v>46</v>
      </c>
      <c r="E45" s="252" t="s">
        <v>0</v>
      </c>
      <c r="F45" s="253" t="s">
        <v>12</v>
      </c>
      <c r="G45" s="254">
        <v>1.8</v>
      </c>
      <c r="H45" s="254">
        <v>1.8</v>
      </c>
    </row>
    <row r="46" spans="1:8" s="98" customFormat="1" x14ac:dyDescent="0.3">
      <c r="A46" s="14">
        <v>6</v>
      </c>
      <c r="B46" s="184" t="s">
        <v>92</v>
      </c>
      <c r="C46" s="185" t="s">
        <v>96</v>
      </c>
      <c r="D46" s="186" t="s">
        <v>47</v>
      </c>
      <c r="E46" s="252" t="s">
        <v>0</v>
      </c>
      <c r="F46" s="253" t="s">
        <v>12</v>
      </c>
      <c r="G46" s="253" t="s">
        <v>12</v>
      </c>
      <c r="H46" s="254">
        <v>70</v>
      </c>
    </row>
    <row r="47" spans="1:8" s="98" customFormat="1" x14ac:dyDescent="0.3">
      <c r="A47" s="14">
        <v>6</v>
      </c>
      <c r="B47" s="184" t="s">
        <v>93</v>
      </c>
      <c r="C47" s="185" t="s">
        <v>96</v>
      </c>
      <c r="D47" s="186" t="s">
        <v>48</v>
      </c>
      <c r="E47" s="252" t="s">
        <v>0</v>
      </c>
      <c r="F47" s="253" t="s">
        <v>12</v>
      </c>
      <c r="G47" s="254">
        <v>2</v>
      </c>
      <c r="H47" s="254">
        <v>2</v>
      </c>
    </row>
    <row r="48" spans="1:8" s="98" customFormat="1" x14ac:dyDescent="0.3">
      <c r="A48" s="14">
        <v>4</v>
      </c>
      <c r="B48" s="184" t="s">
        <v>94</v>
      </c>
      <c r="C48" s="185" t="s">
        <v>96</v>
      </c>
      <c r="D48" s="186" t="s">
        <v>49</v>
      </c>
      <c r="E48" s="252" t="s">
        <v>0</v>
      </c>
      <c r="F48" s="253" t="s">
        <v>12</v>
      </c>
      <c r="G48" s="254">
        <v>1</v>
      </c>
      <c r="H48" s="254">
        <v>1</v>
      </c>
    </row>
    <row r="49" spans="1:8" s="13" customFormat="1" ht="13.5" customHeight="1" x14ac:dyDescent="0.3">
      <c r="A49" s="76" t="s">
        <v>7</v>
      </c>
      <c r="B49" s="168">
        <v>4</v>
      </c>
      <c r="C49" s="169"/>
      <c r="D49" s="170" t="s">
        <v>60</v>
      </c>
      <c r="E49" s="171"/>
      <c r="F49" s="181"/>
      <c r="G49" s="181"/>
      <c r="H49" s="182"/>
    </row>
    <row r="50" spans="1:8" s="98" customFormat="1" x14ac:dyDescent="0.3">
      <c r="A50" s="97">
        <v>2</v>
      </c>
      <c r="B50" s="184" t="s">
        <v>23</v>
      </c>
      <c r="C50" s="185" t="s">
        <v>96</v>
      </c>
      <c r="D50" s="186" t="s">
        <v>56</v>
      </c>
      <c r="E50" s="252" t="s">
        <v>0</v>
      </c>
      <c r="F50" s="253" t="s">
        <v>12</v>
      </c>
      <c r="G50" s="254">
        <v>0.6</v>
      </c>
      <c r="H50" s="254">
        <v>0.6</v>
      </c>
    </row>
    <row r="51" spans="1:8" s="98" customFormat="1" x14ac:dyDescent="0.3">
      <c r="A51" s="97"/>
      <c r="B51" s="184" t="s">
        <v>53</v>
      </c>
      <c r="C51" s="185" t="s">
        <v>96</v>
      </c>
      <c r="D51" s="186" t="s">
        <v>58</v>
      </c>
      <c r="E51" s="252" t="s">
        <v>0</v>
      </c>
      <c r="F51" s="254">
        <v>0.4</v>
      </c>
      <c r="G51" s="254">
        <v>0.4</v>
      </c>
      <c r="H51" s="254">
        <v>0.4</v>
      </c>
    </row>
    <row r="52" spans="1:8" s="98" customFormat="1" x14ac:dyDescent="0.3">
      <c r="A52" s="97"/>
      <c r="B52" s="184" t="s">
        <v>52</v>
      </c>
      <c r="C52" s="185" t="s">
        <v>96</v>
      </c>
      <c r="D52" s="186" t="s">
        <v>54</v>
      </c>
      <c r="E52" s="252" t="s">
        <v>0</v>
      </c>
      <c r="F52" s="254">
        <v>0.5</v>
      </c>
      <c r="G52" s="254">
        <v>0.5</v>
      </c>
      <c r="H52" s="254">
        <v>0.5</v>
      </c>
    </row>
    <row r="53" spans="1:8" s="98" customFormat="1" x14ac:dyDescent="0.3">
      <c r="A53" s="97">
        <v>11</v>
      </c>
      <c r="B53" s="184" t="s">
        <v>51</v>
      </c>
      <c r="C53" s="185" t="s">
        <v>96</v>
      </c>
      <c r="D53" s="186" t="s">
        <v>29</v>
      </c>
      <c r="E53" s="252" t="s">
        <v>0</v>
      </c>
      <c r="F53" s="253">
        <v>0.7</v>
      </c>
      <c r="G53" s="254">
        <v>0.7</v>
      </c>
      <c r="H53" s="254">
        <v>0.7</v>
      </c>
    </row>
    <row r="54" spans="1:8" s="98" customFormat="1" x14ac:dyDescent="0.3">
      <c r="A54" s="97"/>
      <c r="B54" s="184" t="s">
        <v>95</v>
      </c>
      <c r="C54" s="185" t="s">
        <v>96</v>
      </c>
      <c r="D54" s="186" t="s">
        <v>55</v>
      </c>
      <c r="E54" s="252" t="s">
        <v>120</v>
      </c>
      <c r="F54" s="254">
        <v>1</v>
      </c>
      <c r="G54" s="254">
        <v>1</v>
      </c>
      <c r="H54" s="254">
        <v>1</v>
      </c>
    </row>
    <row r="55" spans="1:8" s="12" customFormat="1" x14ac:dyDescent="0.3">
      <c r="A55" s="18"/>
      <c r="B55" s="61"/>
      <c r="C55" s="114"/>
      <c r="D55" s="62"/>
      <c r="E55" s="63"/>
      <c r="F55" s="183"/>
      <c r="G55" s="183"/>
      <c r="H55" s="183"/>
    </row>
  </sheetData>
  <mergeCells count="5">
    <mergeCell ref="B2:F6"/>
    <mergeCell ref="B9:B10"/>
    <mergeCell ref="C9:C10"/>
    <mergeCell ref="D9:D10"/>
    <mergeCell ref="E9:E10"/>
  </mergeCells>
  <phoneticPr fontId="35" type="noConversion"/>
  <conditionalFormatting sqref="C16:E20 C22:E22">
    <cfRule type="expression" dxfId="10" priority="6">
      <formula>#REF!=" "</formula>
    </cfRule>
  </conditionalFormatting>
  <conditionalFormatting sqref="C23:F23 C24:H30">
    <cfRule type="expression" dxfId="9" priority="7">
      <formula>#REF!=" "</formula>
    </cfRule>
  </conditionalFormatting>
  <conditionalFormatting sqref="C21:G21">
    <cfRule type="expression" dxfId="8" priority="4">
      <formula>#REF!=" "</formula>
    </cfRule>
  </conditionalFormatting>
  <conditionalFormatting sqref="D9:D10">
    <cfRule type="cellIs" dxfId="7" priority="10" operator="equal">
      <formula>"INSERIR CÓDIGO!"</formula>
    </cfRule>
  </conditionalFormatting>
  <conditionalFormatting sqref="D12:D55">
    <cfRule type="cellIs" dxfId="6" priority="5" operator="equal">
      <formula>"INSERIR CÓDIGO!"</formula>
    </cfRule>
  </conditionalFormatting>
  <conditionalFormatting sqref="D55">
    <cfRule type="expression" dxfId="5" priority="9">
      <formula>$A55&lt;&gt;#REF!</formula>
    </cfRule>
  </conditionalFormatting>
  <conditionalFormatting sqref="D13:E14 D15:G15 D32:G32">
    <cfRule type="expression" dxfId="4" priority="11">
      <formula>#REF!=" "</formula>
    </cfRule>
  </conditionalFormatting>
  <conditionalFormatting sqref="D12:G12">
    <cfRule type="expression" dxfId="3" priority="3">
      <formula>#REF!=" "</formula>
    </cfRule>
  </conditionalFormatting>
  <conditionalFormatting sqref="D47:H54">
    <cfRule type="expression" dxfId="2" priority="1">
      <formula>#REF!=" "</formula>
    </cfRule>
  </conditionalFormatting>
  <conditionalFormatting sqref="F13:G14">
    <cfRule type="expression" dxfId="1" priority="8">
      <formula>#REF!=" "</formula>
    </cfRule>
  </conditionalFormatting>
  <conditionalFormatting sqref="H13:H21 F16:G20 F22 G22:H23 D31:H31 H32:H40 G33:G40 D33:F46 G41:H46">
    <cfRule type="expression" dxfId="0" priority="2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FAC7-E208-47C6-AD9D-8F0D137C7100}">
  <sheetPr codeName="Planilha3">
    <tabColor rgb="FFFFCC99"/>
    <pageSetUpPr autoPageBreaks="0" fitToPage="1"/>
  </sheetPr>
  <dimension ref="A1:K59"/>
  <sheetViews>
    <sheetView tabSelected="1"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9.88671875" style="8" customWidth="1"/>
    <col min="4" max="4" width="61.5546875" style="19" customWidth="1"/>
    <col min="5" max="5" width="9.33203125" style="10" customWidth="1"/>
    <col min="6" max="6" width="17.44140625" style="6" customWidth="1"/>
    <col min="7" max="7" width="16.33203125" style="95" customWidth="1"/>
    <col min="8" max="8" width="16.33203125" style="7" customWidth="1"/>
    <col min="9" max="9" width="11.6640625" style="9" customWidth="1"/>
    <col min="10" max="10" width="11.44140625" style="2"/>
    <col min="11" max="11" width="21.5546875" style="2" customWidth="1"/>
    <col min="12" max="16384" width="11.44140625" style="2"/>
  </cols>
  <sheetData>
    <row r="1" spans="1:9" ht="7.2" customHeight="1" x14ac:dyDescent="0.3"/>
    <row r="2" spans="1:9" s="1" customFormat="1" ht="12" customHeight="1" x14ac:dyDescent="0.3">
      <c r="B2" s="311" t="s">
        <v>134</v>
      </c>
      <c r="C2" s="312"/>
      <c r="D2" s="312"/>
      <c r="E2" s="312"/>
      <c r="F2" s="312"/>
      <c r="G2" s="312"/>
      <c r="H2" s="227"/>
      <c r="I2" s="103"/>
    </row>
    <row r="3" spans="1:9" s="1" customFormat="1" ht="12" customHeight="1" x14ac:dyDescent="0.3">
      <c r="B3" s="313"/>
      <c r="C3" s="314"/>
      <c r="D3" s="314"/>
      <c r="E3" s="314"/>
      <c r="F3" s="314"/>
      <c r="G3" s="314"/>
      <c r="H3" s="228"/>
      <c r="I3" s="103"/>
    </row>
    <row r="4" spans="1:9" ht="12" customHeight="1" x14ac:dyDescent="0.3">
      <c r="B4" s="313"/>
      <c r="C4" s="314"/>
      <c r="D4" s="314"/>
      <c r="E4" s="314"/>
      <c r="F4" s="314"/>
      <c r="G4" s="314"/>
      <c r="H4" s="229"/>
      <c r="I4" s="103"/>
    </row>
    <row r="5" spans="1:9" ht="12" customHeight="1" x14ac:dyDescent="0.3">
      <c r="B5" s="313"/>
      <c r="C5" s="314"/>
      <c r="D5" s="314"/>
      <c r="E5" s="314"/>
      <c r="F5" s="314"/>
      <c r="G5" s="314"/>
      <c r="H5" s="229"/>
      <c r="I5" s="103"/>
    </row>
    <row r="6" spans="1:9" ht="12" customHeight="1" x14ac:dyDescent="0.3">
      <c r="B6" s="313"/>
      <c r="C6" s="314"/>
      <c r="D6" s="314"/>
      <c r="E6" s="314"/>
      <c r="F6" s="314"/>
      <c r="G6" s="314"/>
      <c r="H6" s="229"/>
      <c r="I6" s="103"/>
    </row>
    <row r="7" spans="1:9" ht="12" customHeight="1" x14ac:dyDescent="0.3">
      <c r="B7" s="313"/>
      <c r="C7" s="314"/>
      <c r="D7" s="314"/>
      <c r="E7" s="314"/>
      <c r="F7" s="314"/>
      <c r="G7" s="314"/>
      <c r="H7" s="229"/>
      <c r="I7" s="103"/>
    </row>
    <row r="8" spans="1:9" ht="12" customHeight="1" x14ac:dyDescent="0.3">
      <c r="B8" s="313"/>
      <c r="C8" s="314"/>
      <c r="D8" s="314"/>
      <c r="E8" s="314"/>
      <c r="F8" s="314"/>
      <c r="G8" s="314"/>
      <c r="H8" s="229"/>
      <c r="I8" s="103"/>
    </row>
    <row r="9" spans="1:9" s="1" customFormat="1" ht="6" customHeight="1" x14ac:dyDescent="0.3">
      <c r="B9" s="64"/>
      <c r="C9" s="67"/>
      <c r="E9" s="21"/>
      <c r="F9" s="65"/>
      <c r="G9" s="96"/>
      <c r="H9" s="228"/>
      <c r="I9" s="103"/>
    </row>
    <row r="10" spans="1:9" ht="16.2" customHeight="1" x14ac:dyDescent="0.3">
      <c r="B10" s="231"/>
      <c r="C10" s="232"/>
      <c r="D10" s="233" t="s">
        <v>3</v>
      </c>
      <c r="E10" s="234"/>
      <c r="F10" s="232"/>
      <c r="G10" s="232"/>
      <c r="H10" s="236"/>
      <c r="I10" s="103"/>
    </row>
    <row r="11" spans="1:9" s="11" customFormat="1" ht="13.5" customHeight="1" x14ac:dyDescent="0.3">
      <c r="A11" s="99"/>
      <c r="B11" s="317" t="s">
        <v>5</v>
      </c>
      <c r="C11" s="317" t="s">
        <v>80</v>
      </c>
      <c r="D11" s="319" t="s">
        <v>13</v>
      </c>
      <c r="E11" s="320" t="s">
        <v>2</v>
      </c>
      <c r="F11" s="321" t="s">
        <v>125</v>
      </c>
      <c r="G11" s="323" t="s">
        <v>132</v>
      </c>
      <c r="H11" s="315" t="s">
        <v>4</v>
      </c>
      <c r="I11" s="103"/>
    </row>
    <row r="12" spans="1:9" s="11" customFormat="1" x14ac:dyDescent="0.3">
      <c r="A12" s="99"/>
      <c r="B12" s="318"/>
      <c r="C12" s="318"/>
      <c r="D12" s="319"/>
      <c r="E12" s="320"/>
      <c r="F12" s="322"/>
      <c r="G12" s="324"/>
      <c r="H12" s="316"/>
      <c r="I12" s="103"/>
    </row>
    <row r="13" spans="1:9" s="13" customFormat="1" x14ac:dyDescent="0.3">
      <c r="A13" s="76" t="s">
        <v>7</v>
      </c>
      <c r="B13" s="78">
        <v>1</v>
      </c>
      <c r="C13" s="112"/>
      <c r="D13" s="72" t="s">
        <v>18</v>
      </c>
      <c r="E13" s="73"/>
      <c r="F13" s="74"/>
      <c r="G13" s="75"/>
      <c r="H13" s="248">
        <v>64960</v>
      </c>
      <c r="I13" s="103"/>
    </row>
    <row r="14" spans="1:9" s="12" customFormat="1" x14ac:dyDescent="0.3">
      <c r="A14" s="14">
        <v>8</v>
      </c>
      <c r="B14" s="55" t="s">
        <v>14</v>
      </c>
      <c r="C14" s="113" t="s">
        <v>96</v>
      </c>
      <c r="D14" s="193" t="s">
        <v>50</v>
      </c>
      <c r="E14" s="124" t="s">
        <v>0</v>
      </c>
      <c r="F14" s="17">
        <v>1400</v>
      </c>
      <c r="G14" s="359">
        <v>26.4</v>
      </c>
      <c r="H14" s="249">
        <v>36960</v>
      </c>
      <c r="I14" s="103"/>
    </row>
    <row r="15" spans="1:9" s="98" customFormat="1" x14ac:dyDescent="0.3">
      <c r="A15" s="97">
        <v>7</v>
      </c>
      <c r="B15" s="55" t="s">
        <v>115</v>
      </c>
      <c r="C15" s="113" t="s">
        <v>96</v>
      </c>
      <c r="D15" s="193" t="s">
        <v>22</v>
      </c>
      <c r="E15" s="124" t="s">
        <v>0</v>
      </c>
      <c r="F15" s="17">
        <v>14000</v>
      </c>
      <c r="G15" s="359">
        <v>1</v>
      </c>
      <c r="H15" s="249">
        <v>14000</v>
      </c>
      <c r="I15" s="103"/>
    </row>
    <row r="16" spans="1:9" s="98" customFormat="1" x14ac:dyDescent="0.3">
      <c r="A16" s="97">
        <v>7</v>
      </c>
      <c r="B16" s="55" t="s">
        <v>116</v>
      </c>
      <c r="C16" s="113" t="s">
        <v>96</v>
      </c>
      <c r="D16" s="193" t="s">
        <v>61</v>
      </c>
      <c r="E16" s="124" t="s">
        <v>0</v>
      </c>
      <c r="F16" s="17">
        <v>14000</v>
      </c>
      <c r="G16" s="359">
        <v>1</v>
      </c>
      <c r="H16" s="249">
        <v>14000</v>
      </c>
      <c r="I16" s="103"/>
    </row>
    <row r="17" spans="1:9" s="13" customFormat="1" x14ac:dyDescent="0.3">
      <c r="A17" s="76" t="s">
        <v>7</v>
      </c>
      <c r="B17" s="78">
        <v>2</v>
      </c>
      <c r="C17" s="112"/>
      <c r="D17" s="72" t="s">
        <v>78</v>
      </c>
      <c r="E17" s="73"/>
      <c r="F17" s="74"/>
      <c r="G17" s="129"/>
      <c r="H17" s="248">
        <v>66240</v>
      </c>
      <c r="I17" s="103"/>
    </row>
    <row r="18" spans="1:9" s="98" customFormat="1" ht="16.5" customHeight="1" x14ac:dyDescent="0.3">
      <c r="A18" s="14">
        <v>1</v>
      </c>
      <c r="B18" s="55" t="s">
        <v>15</v>
      </c>
      <c r="C18" s="113" t="s">
        <v>96</v>
      </c>
      <c r="D18" s="193" t="s">
        <v>24</v>
      </c>
      <c r="E18" s="124" t="s">
        <v>0</v>
      </c>
      <c r="F18" s="17">
        <v>1800</v>
      </c>
      <c r="G18" s="359">
        <v>11.5</v>
      </c>
      <c r="H18" s="249">
        <v>20700</v>
      </c>
      <c r="I18" s="103"/>
    </row>
    <row r="19" spans="1:9" s="98" customFormat="1" x14ac:dyDescent="0.3">
      <c r="A19" s="14">
        <v>6</v>
      </c>
      <c r="B19" s="55" t="s">
        <v>17</v>
      </c>
      <c r="C19" s="113" t="s">
        <v>96</v>
      </c>
      <c r="D19" s="193" t="s">
        <v>25</v>
      </c>
      <c r="E19" s="124" t="s">
        <v>0</v>
      </c>
      <c r="F19" s="17">
        <v>1800</v>
      </c>
      <c r="G19" s="359">
        <v>3.5</v>
      </c>
      <c r="H19" s="249">
        <v>6300</v>
      </c>
      <c r="I19" s="103"/>
    </row>
    <row r="20" spans="1:9" s="98" customFormat="1" x14ac:dyDescent="0.3">
      <c r="A20" s="14">
        <v>6</v>
      </c>
      <c r="B20" s="55" t="s">
        <v>16</v>
      </c>
      <c r="C20" s="113" t="s">
        <v>96</v>
      </c>
      <c r="D20" s="193" t="s">
        <v>26</v>
      </c>
      <c r="E20" s="124" t="s">
        <v>0</v>
      </c>
      <c r="F20" s="17">
        <v>1800</v>
      </c>
      <c r="G20" s="359">
        <v>5.2</v>
      </c>
      <c r="H20" s="249">
        <v>9360</v>
      </c>
      <c r="I20" s="103"/>
    </row>
    <row r="21" spans="1:9" s="98" customFormat="1" x14ac:dyDescent="0.3">
      <c r="A21" s="14">
        <v>6</v>
      </c>
      <c r="B21" s="55" t="s">
        <v>19</v>
      </c>
      <c r="C21" s="113" t="s">
        <v>96</v>
      </c>
      <c r="D21" s="193" t="s">
        <v>27</v>
      </c>
      <c r="E21" s="124" t="s">
        <v>0</v>
      </c>
      <c r="F21" s="17">
        <v>1800</v>
      </c>
      <c r="G21" s="359">
        <v>3.5</v>
      </c>
      <c r="H21" s="249">
        <v>6300</v>
      </c>
      <c r="I21" s="103"/>
    </row>
    <row r="22" spans="1:9" s="98" customFormat="1" x14ac:dyDescent="0.3">
      <c r="A22" s="14">
        <v>4</v>
      </c>
      <c r="B22" s="55" t="s">
        <v>21</v>
      </c>
      <c r="C22" s="113" t="s">
        <v>96</v>
      </c>
      <c r="D22" s="193" t="s">
        <v>31</v>
      </c>
      <c r="E22" s="124" t="s">
        <v>0</v>
      </c>
      <c r="F22" s="17">
        <v>1800</v>
      </c>
      <c r="G22" s="359">
        <v>2.5</v>
      </c>
      <c r="H22" s="249">
        <v>4500</v>
      </c>
      <c r="I22" s="103"/>
    </row>
    <row r="23" spans="1:9" s="98" customFormat="1" x14ac:dyDescent="0.3">
      <c r="A23" s="14">
        <v>6</v>
      </c>
      <c r="B23" s="55" t="s">
        <v>32</v>
      </c>
      <c r="C23" s="113" t="s">
        <v>96</v>
      </c>
      <c r="D23" s="193" t="s">
        <v>36</v>
      </c>
      <c r="E23" s="124" t="s">
        <v>0</v>
      </c>
      <c r="F23" s="17">
        <v>1800</v>
      </c>
      <c r="G23" s="359">
        <v>9</v>
      </c>
      <c r="H23" s="249">
        <v>16200</v>
      </c>
      <c r="I23" s="103"/>
    </row>
    <row r="24" spans="1:9" s="98" customFormat="1" x14ac:dyDescent="0.3">
      <c r="A24" s="14">
        <v>6</v>
      </c>
      <c r="B24" s="55" t="s">
        <v>33</v>
      </c>
      <c r="C24" s="113" t="s">
        <v>96</v>
      </c>
      <c r="D24" s="193" t="s">
        <v>38</v>
      </c>
      <c r="E24" s="124" t="s">
        <v>0</v>
      </c>
      <c r="F24" s="17">
        <v>1800</v>
      </c>
      <c r="G24" s="359">
        <v>1.6</v>
      </c>
      <c r="H24" s="249">
        <v>2880</v>
      </c>
      <c r="I24" s="103"/>
    </row>
    <row r="25" spans="1:9" s="13" customFormat="1" x14ac:dyDescent="0.3">
      <c r="A25" s="76" t="s">
        <v>7</v>
      </c>
      <c r="B25" s="78">
        <v>3</v>
      </c>
      <c r="C25" s="112"/>
      <c r="D25" s="72" t="s">
        <v>77</v>
      </c>
      <c r="E25" s="73"/>
      <c r="F25" s="74"/>
      <c r="G25" s="74"/>
      <c r="H25" s="248">
        <v>77940</v>
      </c>
      <c r="I25" s="103"/>
    </row>
    <row r="26" spans="1:9" s="98" customFormat="1" ht="16.95" customHeight="1" x14ac:dyDescent="0.3">
      <c r="A26" s="14">
        <v>1</v>
      </c>
      <c r="B26" s="55" t="s">
        <v>59</v>
      </c>
      <c r="C26" s="113" t="s">
        <v>96</v>
      </c>
      <c r="D26" s="193" t="s">
        <v>24</v>
      </c>
      <c r="E26" s="124" t="s">
        <v>0</v>
      </c>
      <c r="F26" s="17">
        <v>1800</v>
      </c>
      <c r="G26" s="359">
        <v>11.5</v>
      </c>
      <c r="H26" s="249">
        <v>20700</v>
      </c>
      <c r="I26" s="103"/>
    </row>
    <row r="27" spans="1:9" s="98" customFormat="1" x14ac:dyDescent="0.3">
      <c r="A27" s="14">
        <v>6</v>
      </c>
      <c r="B27" s="55" t="s">
        <v>57</v>
      </c>
      <c r="C27" s="113" t="s">
        <v>96</v>
      </c>
      <c r="D27" s="193" t="s">
        <v>25</v>
      </c>
      <c r="E27" s="124" t="s">
        <v>0</v>
      </c>
      <c r="F27" s="17">
        <v>1800</v>
      </c>
      <c r="G27" s="359">
        <v>10</v>
      </c>
      <c r="H27" s="249">
        <v>18000</v>
      </c>
      <c r="I27" s="103"/>
    </row>
    <row r="28" spans="1:9" s="98" customFormat="1" x14ac:dyDescent="0.3">
      <c r="A28" s="14">
        <v>6</v>
      </c>
      <c r="B28" s="55" t="s">
        <v>81</v>
      </c>
      <c r="C28" s="113" t="s">
        <v>96</v>
      </c>
      <c r="D28" s="193" t="s">
        <v>26</v>
      </c>
      <c r="E28" s="124" t="s">
        <v>0</v>
      </c>
      <c r="F28" s="17">
        <v>1800</v>
      </c>
      <c r="G28" s="359">
        <v>5.2</v>
      </c>
      <c r="H28" s="249">
        <v>9360</v>
      </c>
      <c r="I28" s="103"/>
    </row>
    <row r="29" spans="1:9" s="98" customFormat="1" x14ac:dyDescent="0.3">
      <c r="A29" s="14">
        <v>6</v>
      </c>
      <c r="B29" s="55" t="s">
        <v>82</v>
      </c>
      <c r="C29" s="113" t="s">
        <v>96</v>
      </c>
      <c r="D29" s="193" t="s">
        <v>27</v>
      </c>
      <c r="E29" s="124" t="s">
        <v>0</v>
      </c>
      <c r="F29" s="17">
        <v>1800</v>
      </c>
      <c r="G29" s="359">
        <v>3.5</v>
      </c>
      <c r="H29" s="249">
        <v>6300</v>
      </c>
      <c r="I29" s="103"/>
    </row>
    <row r="30" spans="1:9" s="98" customFormat="1" x14ac:dyDescent="0.3">
      <c r="A30" s="14">
        <v>4</v>
      </c>
      <c r="B30" s="55" t="s">
        <v>84</v>
      </c>
      <c r="C30" s="113" t="s">
        <v>96</v>
      </c>
      <c r="D30" s="193" t="s">
        <v>31</v>
      </c>
      <c r="E30" s="124" t="s">
        <v>0</v>
      </c>
      <c r="F30" s="17">
        <v>1800</v>
      </c>
      <c r="G30" s="359">
        <v>2.5</v>
      </c>
      <c r="H30" s="249">
        <v>4500</v>
      </c>
      <c r="I30" s="103"/>
    </row>
    <row r="31" spans="1:9" s="98" customFormat="1" x14ac:dyDescent="0.3">
      <c r="A31" s="14">
        <v>6</v>
      </c>
      <c r="B31" s="55" t="s">
        <v>86</v>
      </c>
      <c r="C31" s="113" t="s">
        <v>96</v>
      </c>
      <c r="D31" s="193" t="s">
        <v>36</v>
      </c>
      <c r="E31" s="124" t="s">
        <v>0</v>
      </c>
      <c r="F31" s="17">
        <v>1800</v>
      </c>
      <c r="G31" s="359">
        <v>9</v>
      </c>
      <c r="H31" s="249">
        <v>16200</v>
      </c>
      <c r="I31" s="103"/>
    </row>
    <row r="32" spans="1:9" s="98" customFormat="1" ht="15.75" customHeight="1" x14ac:dyDescent="0.3">
      <c r="A32" s="14">
        <v>6</v>
      </c>
      <c r="B32" s="55" t="s">
        <v>87</v>
      </c>
      <c r="C32" s="113" t="s">
        <v>96</v>
      </c>
      <c r="D32" s="193" t="s">
        <v>38</v>
      </c>
      <c r="E32" s="124" t="s">
        <v>0</v>
      </c>
      <c r="F32" s="17">
        <v>1800</v>
      </c>
      <c r="G32" s="359">
        <v>1.6</v>
      </c>
      <c r="H32" s="249">
        <v>2880</v>
      </c>
      <c r="I32" s="103"/>
    </row>
    <row r="33" spans="1:11" s="13" customFormat="1" ht="13.95" customHeight="1" x14ac:dyDescent="0.3">
      <c r="A33" s="76" t="s">
        <v>7</v>
      </c>
      <c r="B33" s="78">
        <v>4</v>
      </c>
      <c r="C33" s="112"/>
      <c r="D33" s="72" t="s">
        <v>127</v>
      </c>
      <c r="E33" s="73"/>
      <c r="F33" s="74"/>
      <c r="G33" s="74"/>
      <c r="H33" s="248">
        <v>66500</v>
      </c>
      <c r="I33" s="103"/>
    </row>
    <row r="34" spans="1:11" s="98" customFormat="1" x14ac:dyDescent="0.3">
      <c r="A34" s="97"/>
      <c r="B34" s="55" t="s">
        <v>53</v>
      </c>
      <c r="C34" s="113" t="s">
        <v>96</v>
      </c>
      <c r="D34" s="15" t="s">
        <v>58</v>
      </c>
      <c r="E34" s="124" t="s">
        <v>0</v>
      </c>
      <c r="F34" s="17">
        <v>35000</v>
      </c>
      <c r="G34" s="359">
        <v>0.4</v>
      </c>
      <c r="H34" s="249">
        <v>14000</v>
      </c>
      <c r="I34" s="103"/>
    </row>
    <row r="35" spans="1:11" s="98" customFormat="1" x14ac:dyDescent="0.3">
      <c r="A35" s="97"/>
      <c r="B35" s="55" t="s">
        <v>52</v>
      </c>
      <c r="C35" s="113" t="s">
        <v>96</v>
      </c>
      <c r="D35" s="15" t="s">
        <v>54</v>
      </c>
      <c r="E35" s="124" t="s">
        <v>0</v>
      </c>
      <c r="F35" s="17">
        <v>35000</v>
      </c>
      <c r="G35" s="359">
        <v>0.5</v>
      </c>
      <c r="H35" s="249">
        <v>17500</v>
      </c>
      <c r="I35" s="103"/>
    </row>
    <row r="36" spans="1:11" s="98" customFormat="1" x14ac:dyDescent="0.3">
      <c r="A36" s="97">
        <v>15</v>
      </c>
      <c r="B36" s="217" t="s">
        <v>95</v>
      </c>
      <c r="C36" s="270" t="s">
        <v>96</v>
      </c>
      <c r="D36" s="261" t="s">
        <v>55</v>
      </c>
      <c r="E36" s="262" t="s">
        <v>0</v>
      </c>
      <c r="F36" s="263">
        <v>35000</v>
      </c>
      <c r="G36" s="359">
        <v>1</v>
      </c>
      <c r="H36" s="249">
        <v>35000</v>
      </c>
      <c r="I36" s="103"/>
    </row>
    <row r="37" spans="1:11" s="12" customFormat="1" ht="19.2" x14ac:dyDescent="0.3">
      <c r="A37" s="18"/>
      <c r="B37" s="239"/>
      <c r="C37" s="8"/>
      <c r="D37" s="8"/>
      <c r="E37" s="308" t="s">
        <v>129</v>
      </c>
      <c r="F37" s="309"/>
      <c r="G37" s="310"/>
      <c r="H37" s="225">
        <v>275640</v>
      </c>
      <c r="I37" s="104"/>
      <c r="K37" s="157"/>
    </row>
    <row r="38" spans="1:11" ht="21.6" customHeight="1" x14ac:dyDescent="0.3">
      <c r="B38" s="239"/>
      <c r="D38" s="250" t="s">
        <v>130</v>
      </c>
      <c r="E38" s="223" t="s">
        <v>126</v>
      </c>
      <c r="F38" s="218"/>
      <c r="G38" s="251">
        <v>0.2374</v>
      </c>
      <c r="H38" s="226">
        <v>65436.936000000002</v>
      </c>
    </row>
    <row r="39" spans="1:11" ht="21.6" customHeight="1" x14ac:dyDescent="0.3">
      <c r="B39" s="247"/>
      <c r="C39" s="125"/>
      <c r="D39" s="62" t="s">
        <v>62</v>
      </c>
      <c r="E39" s="305" t="s">
        <v>128</v>
      </c>
      <c r="F39" s="306"/>
      <c r="G39" s="307"/>
      <c r="H39" s="224">
        <v>341076.93599999999</v>
      </c>
    </row>
    <row r="40" spans="1:11" x14ac:dyDescent="0.3">
      <c r="G40" s="7"/>
    </row>
    <row r="41" spans="1:11" x14ac:dyDescent="0.3">
      <c r="G41" s="7"/>
    </row>
    <row r="42" spans="1:11" x14ac:dyDescent="0.3">
      <c r="G42" s="7"/>
    </row>
    <row r="43" spans="1:11" x14ac:dyDescent="0.3">
      <c r="G43" s="7"/>
    </row>
    <row r="44" spans="1:11" x14ac:dyDescent="0.3">
      <c r="G44" s="7"/>
    </row>
    <row r="45" spans="1:11" x14ac:dyDescent="0.3">
      <c r="G45" s="7"/>
    </row>
    <row r="46" spans="1:11" x14ac:dyDescent="0.3">
      <c r="G46" s="7"/>
    </row>
    <row r="47" spans="1:11" x14ac:dyDescent="0.3">
      <c r="G47" s="7"/>
    </row>
    <row r="48" spans="1:11" x14ac:dyDescent="0.3">
      <c r="G48" s="7"/>
    </row>
    <row r="49" spans="7:7" x14ac:dyDescent="0.3">
      <c r="G49" s="7"/>
    </row>
    <row r="50" spans="7:7" x14ac:dyDescent="0.3">
      <c r="G50" s="7"/>
    </row>
    <row r="51" spans="7:7" x14ac:dyDescent="0.3">
      <c r="G51" s="7"/>
    </row>
    <row r="52" spans="7:7" x14ac:dyDescent="0.3">
      <c r="G52" s="7"/>
    </row>
    <row r="53" spans="7:7" x14ac:dyDescent="0.3">
      <c r="G53" s="7"/>
    </row>
    <row r="54" spans="7:7" x14ac:dyDescent="0.3">
      <c r="G54" s="7"/>
    </row>
    <row r="55" spans="7:7" x14ac:dyDescent="0.3">
      <c r="G55" s="7"/>
    </row>
    <row r="56" spans="7:7" x14ac:dyDescent="0.3">
      <c r="G56" s="7"/>
    </row>
    <row r="57" spans="7:7" x14ac:dyDescent="0.3">
      <c r="G57" s="7"/>
    </row>
    <row r="58" spans="7:7" x14ac:dyDescent="0.3">
      <c r="G58" s="7"/>
    </row>
    <row r="59" spans="7:7" x14ac:dyDescent="0.3">
      <c r="G59" s="7"/>
    </row>
  </sheetData>
  <mergeCells count="11">
    <mergeCell ref="E39:G39"/>
    <mergeCell ref="E37:G37"/>
    <mergeCell ref="B2:F8"/>
    <mergeCell ref="G2:G8"/>
    <mergeCell ref="H11:H12"/>
    <mergeCell ref="B11:B12"/>
    <mergeCell ref="C11:C12"/>
    <mergeCell ref="D11:D12"/>
    <mergeCell ref="E11:E12"/>
    <mergeCell ref="F11:F12"/>
    <mergeCell ref="G11:G12"/>
  </mergeCells>
  <conditionalFormatting sqref="C14:C16">
    <cfRule type="expression" dxfId="292" priority="20">
      <formula>#REF!=" "</formula>
    </cfRule>
  </conditionalFormatting>
  <conditionalFormatting sqref="C26:C32 C34:D35 C36">
    <cfRule type="expression" dxfId="291" priority="14">
      <formula>#REF!=" "</formula>
    </cfRule>
  </conditionalFormatting>
  <conditionalFormatting sqref="D11:D12">
    <cfRule type="cellIs" dxfId="290" priority="36" operator="equal">
      <formula>"INSERIR CÓDIGO!"</formula>
    </cfRule>
  </conditionalFormatting>
  <conditionalFormatting sqref="D14:D16">
    <cfRule type="expression" dxfId="289" priority="13">
      <formula>#REF!=" "</formula>
    </cfRule>
  </conditionalFormatting>
  <conditionalFormatting sqref="D18:D24">
    <cfRule type="expression" dxfId="288" priority="12">
      <formula>#REF!=" "</formula>
    </cfRule>
  </conditionalFormatting>
  <conditionalFormatting sqref="D26:D32">
    <cfRule type="expression" dxfId="287" priority="11">
      <formula>#REF!=" "</formula>
    </cfRule>
  </conditionalFormatting>
  <conditionalFormatting sqref="D33:D35 D17 D25">
    <cfRule type="cellIs" dxfId="286" priority="17" operator="equal">
      <formula>"INSERIR CÓDIGO!"</formula>
    </cfRule>
  </conditionalFormatting>
  <conditionalFormatting sqref="D36">
    <cfRule type="expression" dxfId="285" priority="3">
      <formula>#REF!=" "</formula>
    </cfRule>
    <cfRule type="cellIs" dxfId="284" priority="4" operator="equal">
      <formula>"INSERIR CÓDIGO!"</formula>
    </cfRule>
  </conditionalFormatting>
  <conditionalFormatting sqref="D39">
    <cfRule type="cellIs" dxfId="283" priority="5" operator="equal">
      <formula>"INSERIR CÓDIGO!"</formula>
    </cfRule>
    <cfRule type="expression" dxfId="282" priority="6">
      <formula>$A39&lt;&gt;#REF!</formula>
    </cfRule>
  </conditionalFormatting>
  <conditionalFormatting sqref="D17:E17 C18:C24 D25:E25">
    <cfRule type="expression" dxfId="281" priority="15">
      <formula>#REF!=" "</formula>
    </cfRule>
  </conditionalFormatting>
  <conditionalFormatting sqref="D33:G33">
    <cfRule type="expression" dxfId="280" priority="16">
      <formula>#REF!=" "</formula>
    </cfRule>
  </conditionalFormatting>
  <conditionalFormatting sqref="F33:G33">
    <cfRule type="expression" dxfId="279" priority="32">
      <formula>#REF!=" "</formula>
    </cfRule>
  </conditionalFormatting>
  <conditionalFormatting sqref="G14:G24 G26:G32">
    <cfRule type="expression" dxfId="278" priority="8">
      <formula>#REF!=" "</formula>
    </cfRule>
  </conditionalFormatting>
  <conditionalFormatting sqref="G34:G36">
    <cfRule type="expression" dxfId="277" priority="1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9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CCD0-481F-47D2-B06F-227851392802}">
  <sheetPr codeName="Planilha4">
    <tabColor rgb="FFFFCC66"/>
    <pageSetUpPr autoPageBreaks="0" fitToPage="1"/>
  </sheetPr>
  <dimension ref="A1:J59"/>
  <sheetViews>
    <sheetView topLeftCell="A4" zoomScale="80" zoomScaleNormal="80" zoomScaleSheetLayoutView="12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13.6640625" style="8" customWidth="1"/>
    <col min="4" max="4" width="58.6640625" style="19" customWidth="1"/>
    <col min="5" max="5" width="9.33203125" style="10" customWidth="1"/>
    <col min="6" max="6" width="17.6640625" style="6" customWidth="1"/>
    <col min="7" max="7" width="19.6640625" style="117" customWidth="1"/>
    <col min="8" max="8" width="24.6640625" style="7" customWidth="1"/>
    <col min="9" max="9" width="11.6640625" style="9" customWidth="1"/>
    <col min="10" max="10" width="65.109375" style="2" customWidth="1"/>
    <col min="11" max="16384" width="11.44140625" style="2"/>
  </cols>
  <sheetData>
    <row r="1" spans="1:9" ht="7.2" customHeight="1" x14ac:dyDescent="0.3"/>
    <row r="2" spans="1:9" s="1" customFormat="1" ht="12" customHeight="1" x14ac:dyDescent="0.3">
      <c r="B2" s="311" t="s">
        <v>135</v>
      </c>
      <c r="C2" s="312"/>
      <c r="D2" s="312"/>
      <c r="E2" s="312"/>
      <c r="F2" s="312"/>
      <c r="G2" s="312"/>
      <c r="H2" s="227"/>
      <c r="I2" s="103"/>
    </row>
    <row r="3" spans="1:9" s="1" customFormat="1" ht="12" customHeight="1" x14ac:dyDescent="0.3">
      <c r="B3" s="313"/>
      <c r="C3" s="314"/>
      <c r="D3" s="314"/>
      <c r="E3" s="314"/>
      <c r="F3" s="314"/>
      <c r="G3" s="314"/>
      <c r="H3" s="228"/>
      <c r="I3" s="103"/>
    </row>
    <row r="4" spans="1:9" ht="12" customHeight="1" x14ac:dyDescent="0.3">
      <c r="B4" s="313"/>
      <c r="C4" s="314"/>
      <c r="D4" s="314"/>
      <c r="E4" s="314"/>
      <c r="F4" s="314"/>
      <c r="G4" s="314"/>
      <c r="H4" s="229"/>
      <c r="I4" s="103"/>
    </row>
    <row r="5" spans="1:9" ht="12" customHeight="1" x14ac:dyDescent="0.3">
      <c r="B5" s="313"/>
      <c r="C5" s="314"/>
      <c r="D5" s="314"/>
      <c r="E5" s="314"/>
      <c r="F5" s="314"/>
      <c r="G5" s="314"/>
      <c r="H5" s="229"/>
      <c r="I5" s="103"/>
    </row>
    <row r="6" spans="1:9" ht="12" customHeight="1" x14ac:dyDescent="0.3">
      <c r="B6" s="313"/>
      <c r="C6" s="314"/>
      <c r="D6" s="314"/>
      <c r="E6" s="314"/>
      <c r="F6" s="314"/>
      <c r="G6" s="314"/>
      <c r="H6" s="229"/>
      <c r="I6" s="103"/>
    </row>
    <row r="7" spans="1:9" ht="12" customHeight="1" x14ac:dyDescent="0.3">
      <c r="B7" s="313"/>
      <c r="C7" s="314"/>
      <c r="D7" s="314"/>
      <c r="E7" s="314"/>
      <c r="F7" s="314"/>
      <c r="G7" s="314"/>
      <c r="H7" s="229"/>
      <c r="I7" s="103"/>
    </row>
    <row r="8" spans="1:9" ht="12" customHeight="1" x14ac:dyDescent="0.3">
      <c r="B8" s="313"/>
      <c r="C8" s="314"/>
      <c r="D8" s="314"/>
      <c r="E8" s="314"/>
      <c r="F8" s="314"/>
      <c r="G8" s="314"/>
      <c r="H8" s="229"/>
      <c r="I8" s="103"/>
    </row>
    <row r="9" spans="1:9" s="1" customFormat="1" ht="6" customHeight="1" x14ac:dyDescent="0.3">
      <c r="B9" s="64"/>
      <c r="C9" s="67"/>
      <c r="E9" s="21"/>
      <c r="F9" s="65"/>
      <c r="G9" s="230"/>
      <c r="H9" s="228"/>
      <c r="I9" s="103"/>
    </row>
    <row r="10" spans="1:9" ht="16.2" customHeight="1" x14ac:dyDescent="0.3">
      <c r="B10" s="231"/>
      <c r="C10" s="232"/>
      <c r="D10" s="233" t="s">
        <v>3</v>
      </c>
      <c r="E10" s="234"/>
      <c r="F10" s="234"/>
      <c r="G10" s="235"/>
      <c r="H10" s="236"/>
      <c r="I10" s="103"/>
    </row>
    <row r="11" spans="1:9" s="11" customFormat="1" ht="13.5" customHeight="1" x14ac:dyDescent="0.3">
      <c r="A11" s="99"/>
      <c r="B11" s="332" t="s">
        <v>5</v>
      </c>
      <c r="C11" s="332" t="s">
        <v>80</v>
      </c>
      <c r="D11" s="333" t="s">
        <v>13</v>
      </c>
      <c r="E11" s="334" t="s">
        <v>2</v>
      </c>
      <c r="F11" s="323" t="s">
        <v>125</v>
      </c>
      <c r="G11" s="335" t="s">
        <v>132</v>
      </c>
      <c r="H11" s="330" t="s">
        <v>4</v>
      </c>
      <c r="I11" s="103"/>
    </row>
    <row r="12" spans="1:9" s="11" customFormat="1" x14ac:dyDescent="0.3">
      <c r="A12" s="99"/>
      <c r="B12" s="318"/>
      <c r="C12" s="318"/>
      <c r="D12" s="333"/>
      <c r="E12" s="334"/>
      <c r="F12" s="324"/>
      <c r="G12" s="324"/>
      <c r="H12" s="331"/>
      <c r="I12" s="103"/>
    </row>
    <row r="13" spans="1:9" s="13" customFormat="1" x14ac:dyDescent="0.3">
      <c r="A13" s="76" t="s">
        <v>7</v>
      </c>
      <c r="B13" s="78">
        <v>1</v>
      </c>
      <c r="C13" s="112"/>
      <c r="D13" s="72" t="s">
        <v>18</v>
      </c>
      <c r="E13" s="73"/>
      <c r="F13" s="74"/>
      <c r="G13" s="127"/>
      <c r="H13" s="79">
        <v>68320</v>
      </c>
      <c r="I13" s="103"/>
    </row>
    <row r="14" spans="1:9" s="12" customFormat="1" x14ac:dyDescent="0.3">
      <c r="A14" s="14">
        <v>8</v>
      </c>
      <c r="B14" s="55" t="s">
        <v>14</v>
      </c>
      <c r="C14" s="16" t="s">
        <v>96</v>
      </c>
      <c r="D14" s="193" t="s">
        <v>50</v>
      </c>
      <c r="E14" s="124" t="s">
        <v>0</v>
      </c>
      <c r="F14" s="17">
        <v>1400</v>
      </c>
      <c r="G14" s="360">
        <v>28.8</v>
      </c>
      <c r="H14" s="17">
        <v>40320</v>
      </c>
      <c r="I14" s="103"/>
    </row>
    <row r="15" spans="1:9" s="98" customFormat="1" x14ac:dyDescent="0.3">
      <c r="A15" s="97">
        <v>7</v>
      </c>
      <c r="B15" s="55" t="s">
        <v>115</v>
      </c>
      <c r="C15" s="16" t="s">
        <v>96</v>
      </c>
      <c r="D15" s="193" t="s">
        <v>22</v>
      </c>
      <c r="E15" s="124" t="s">
        <v>0</v>
      </c>
      <c r="F15" s="17">
        <v>14000</v>
      </c>
      <c r="G15" s="360">
        <v>1</v>
      </c>
      <c r="H15" s="17">
        <v>14000</v>
      </c>
      <c r="I15" s="103"/>
    </row>
    <row r="16" spans="1:9" s="98" customFormat="1" x14ac:dyDescent="0.3">
      <c r="A16" s="97">
        <v>7</v>
      </c>
      <c r="B16" s="55" t="s">
        <v>116</v>
      </c>
      <c r="C16" s="16" t="s">
        <v>96</v>
      </c>
      <c r="D16" s="193" t="s">
        <v>61</v>
      </c>
      <c r="E16" s="124" t="s">
        <v>0</v>
      </c>
      <c r="F16" s="17">
        <v>14000</v>
      </c>
      <c r="G16" s="360">
        <v>1</v>
      </c>
      <c r="H16" s="17">
        <v>14000</v>
      </c>
      <c r="I16" s="103"/>
    </row>
    <row r="17" spans="1:9" s="13" customFormat="1" x14ac:dyDescent="0.3">
      <c r="A17" s="76" t="s">
        <v>7</v>
      </c>
      <c r="B17" s="78">
        <v>2</v>
      </c>
      <c r="C17" s="112"/>
      <c r="D17" s="72" t="s">
        <v>78</v>
      </c>
      <c r="E17" s="73"/>
      <c r="F17" s="74"/>
      <c r="G17" s="128"/>
      <c r="H17" s="79">
        <v>118895.4</v>
      </c>
      <c r="I17" s="103"/>
    </row>
    <row r="18" spans="1:9" s="98" customFormat="1" ht="16.5" customHeight="1" x14ac:dyDescent="0.3">
      <c r="A18" s="14">
        <v>1</v>
      </c>
      <c r="B18" s="124" t="s">
        <v>15</v>
      </c>
      <c r="C18" s="16" t="s">
        <v>96</v>
      </c>
      <c r="D18" s="195" t="s">
        <v>24</v>
      </c>
      <c r="E18" s="124" t="s">
        <v>0</v>
      </c>
      <c r="F18" s="17">
        <v>1800</v>
      </c>
      <c r="G18" s="360">
        <v>11.5</v>
      </c>
      <c r="H18" s="17">
        <v>20700</v>
      </c>
      <c r="I18" s="103"/>
    </row>
    <row r="19" spans="1:9" s="98" customFormat="1" x14ac:dyDescent="0.3">
      <c r="A19" s="14">
        <v>6</v>
      </c>
      <c r="B19" s="124" t="s">
        <v>17</v>
      </c>
      <c r="C19" s="16" t="s">
        <v>96</v>
      </c>
      <c r="D19" s="195" t="s">
        <v>25</v>
      </c>
      <c r="E19" s="124" t="s">
        <v>0</v>
      </c>
      <c r="F19" s="17">
        <v>1800</v>
      </c>
      <c r="G19" s="360">
        <v>3.5</v>
      </c>
      <c r="H19" s="17">
        <v>6300</v>
      </c>
      <c r="I19" s="103"/>
    </row>
    <row r="20" spans="1:9" s="98" customFormat="1" x14ac:dyDescent="0.3">
      <c r="A20" s="14">
        <v>6</v>
      </c>
      <c r="B20" s="124" t="s">
        <v>16</v>
      </c>
      <c r="C20" s="16" t="s">
        <v>96</v>
      </c>
      <c r="D20" s="195" t="s">
        <v>26</v>
      </c>
      <c r="E20" s="124" t="s">
        <v>0</v>
      </c>
      <c r="F20" s="17">
        <v>1800</v>
      </c>
      <c r="G20" s="360">
        <v>5.2</v>
      </c>
      <c r="H20" s="17">
        <v>9360</v>
      </c>
      <c r="I20" s="103"/>
    </row>
    <row r="21" spans="1:9" s="98" customFormat="1" x14ac:dyDescent="0.3">
      <c r="A21" s="14">
        <v>6</v>
      </c>
      <c r="B21" s="124" t="s">
        <v>19</v>
      </c>
      <c r="C21" s="16" t="s">
        <v>96</v>
      </c>
      <c r="D21" s="195" t="s">
        <v>27</v>
      </c>
      <c r="E21" s="124" t="s">
        <v>0</v>
      </c>
      <c r="F21" s="17">
        <v>1800</v>
      </c>
      <c r="G21" s="360">
        <v>3.5</v>
      </c>
      <c r="H21" s="17">
        <v>6300</v>
      </c>
      <c r="I21" s="103"/>
    </row>
    <row r="22" spans="1:9" s="98" customFormat="1" x14ac:dyDescent="0.3">
      <c r="A22" s="14">
        <v>6</v>
      </c>
      <c r="B22" s="194" t="s">
        <v>20</v>
      </c>
      <c r="C22" s="205" t="s">
        <v>96</v>
      </c>
      <c r="D22" s="206" t="s">
        <v>28</v>
      </c>
      <c r="E22" s="194" t="s">
        <v>0</v>
      </c>
      <c r="F22" s="156">
        <v>18</v>
      </c>
      <c r="G22" s="361">
        <v>1.9</v>
      </c>
      <c r="H22" s="156">
        <v>34.199999999999996</v>
      </c>
      <c r="I22" s="103"/>
    </row>
    <row r="23" spans="1:9" s="98" customFormat="1" x14ac:dyDescent="0.3">
      <c r="A23" s="14">
        <v>4</v>
      </c>
      <c r="B23" s="194" t="s">
        <v>21</v>
      </c>
      <c r="C23" s="205" t="s">
        <v>96</v>
      </c>
      <c r="D23" s="206" t="s">
        <v>31</v>
      </c>
      <c r="E23" s="194" t="s">
        <v>0</v>
      </c>
      <c r="F23" s="156">
        <v>1800</v>
      </c>
      <c r="G23" s="361">
        <v>2.5</v>
      </c>
      <c r="H23" s="156">
        <v>4500</v>
      </c>
      <c r="I23" s="103"/>
    </row>
    <row r="24" spans="1:9" s="98" customFormat="1" x14ac:dyDescent="0.3">
      <c r="A24" s="14">
        <v>6</v>
      </c>
      <c r="B24" s="194" t="s">
        <v>32</v>
      </c>
      <c r="C24" s="205" t="s">
        <v>96</v>
      </c>
      <c r="D24" s="206" t="s">
        <v>36</v>
      </c>
      <c r="E24" s="194" t="s">
        <v>0</v>
      </c>
      <c r="F24" s="156">
        <v>1800</v>
      </c>
      <c r="G24" s="361">
        <v>38.1</v>
      </c>
      <c r="H24" s="156">
        <v>68580</v>
      </c>
      <c r="I24" s="103"/>
    </row>
    <row r="25" spans="1:9" s="98" customFormat="1" x14ac:dyDescent="0.3">
      <c r="A25" s="14">
        <v>6</v>
      </c>
      <c r="B25" s="194" t="s">
        <v>33</v>
      </c>
      <c r="C25" s="205" t="s">
        <v>96</v>
      </c>
      <c r="D25" s="206" t="s">
        <v>38</v>
      </c>
      <c r="E25" s="194" t="s">
        <v>0</v>
      </c>
      <c r="F25" s="156">
        <v>1800</v>
      </c>
      <c r="G25" s="360">
        <v>1.6</v>
      </c>
      <c r="H25" s="156">
        <v>2880</v>
      </c>
      <c r="I25" s="103"/>
    </row>
    <row r="26" spans="1:9" s="98" customFormat="1" x14ac:dyDescent="0.3">
      <c r="A26" s="14">
        <v>6</v>
      </c>
      <c r="B26" s="194" t="s">
        <v>35</v>
      </c>
      <c r="C26" s="205" t="s">
        <v>96</v>
      </c>
      <c r="D26" s="206" t="s">
        <v>40</v>
      </c>
      <c r="E26" s="194" t="s">
        <v>0</v>
      </c>
      <c r="F26" s="156">
        <v>18</v>
      </c>
      <c r="G26" s="360">
        <v>5.6</v>
      </c>
      <c r="H26" s="17">
        <v>100.8</v>
      </c>
      <c r="I26" s="103"/>
    </row>
    <row r="27" spans="1:9" s="98" customFormat="1" x14ac:dyDescent="0.3">
      <c r="A27" s="14">
        <v>6</v>
      </c>
      <c r="B27" s="194" t="s">
        <v>37</v>
      </c>
      <c r="C27" s="205" t="s">
        <v>96</v>
      </c>
      <c r="D27" s="206" t="s">
        <v>42</v>
      </c>
      <c r="E27" s="194" t="s">
        <v>0</v>
      </c>
      <c r="F27" s="156">
        <v>18</v>
      </c>
      <c r="G27" s="360">
        <v>3</v>
      </c>
      <c r="H27" s="17">
        <v>54</v>
      </c>
      <c r="I27" s="103"/>
    </row>
    <row r="28" spans="1:9" s="98" customFormat="1" x14ac:dyDescent="0.3">
      <c r="A28" s="14">
        <v>6</v>
      </c>
      <c r="B28" s="194" t="s">
        <v>41</v>
      </c>
      <c r="C28" s="205" t="s">
        <v>96</v>
      </c>
      <c r="D28" s="206" t="s">
        <v>46</v>
      </c>
      <c r="E28" s="194" t="s">
        <v>0</v>
      </c>
      <c r="F28" s="156">
        <v>18</v>
      </c>
      <c r="G28" s="360">
        <v>1.8</v>
      </c>
      <c r="H28" s="17">
        <v>32.4</v>
      </c>
      <c r="I28" s="103"/>
    </row>
    <row r="29" spans="1:9" s="98" customFormat="1" x14ac:dyDescent="0.3">
      <c r="A29" s="14">
        <v>6</v>
      </c>
      <c r="B29" s="194" t="s">
        <v>45</v>
      </c>
      <c r="C29" s="205" t="s">
        <v>96</v>
      </c>
      <c r="D29" s="206" t="s">
        <v>48</v>
      </c>
      <c r="E29" s="194" t="s">
        <v>0</v>
      </c>
      <c r="F29" s="156">
        <v>18</v>
      </c>
      <c r="G29" s="360">
        <v>2</v>
      </c>
      <c r="H29" s="17">
        <v>36</v>
      </c>
      <c r="I29" s="103"/>
    </row>
    <row r="30" spans="1:9" s="98" customFormat="1" x14ac:dyDescent="0.3">
      <c r="A30" s="14">
        <v>4</v>
      </c>
      <c r="B30" s="194" t="s">
        <v>121</v>
      </c>
      <c r="C30" s="205" t="s">
        <v>96</v>
      </c>
      <c r="D30" s="206" t="s">
        <v>49</v>
      </c>
      <c r="E30" s="194" t="s">
        <v>0</v>
      </c>
      <c r="F30" s="156">
        <v>18</v>
      </c>
      <c r="G30" s="360">
        <v>1</v>
      </c>
      <c r="H30" s="17">
        <v>18</v>
      </c>
      <c r="I30" s="103"/>
    </row>
    <row r="31" spans="1:9" s="13" customFormat="1" x14ac:dyDescent="0.3">
      <c r="A31" s="76" t="s">
        <v>7</v>
      </c>
      <c r="B31" s="78">
        <v>3</v>
      </c>
      <c r="C31" s="112"/>
      <c r="D31" s="72" t="s">
        <v>77</v>
      </c>
      <c r="E31" s="73"/>
      <c r="F31" s="74"/>
      <c r="G31" s="128"/>
      <c r="H31" s="79">
        <v>135455.4</v>
      </c>
      <c r="I31" s="103"/>
    </row>
    <row r="32" spans="1:9" s="98" customFormat="1" ht="16.95" customHeight="1" x14ac:dyDescent="0.3">
      <c r="A32" s="14">
        <v>1</v>
      </c>
      <c r="B32" s="124" t="s">
        <v>59</v>
      </c>
      <c r="C32" s="16" t="s">
        <v>96</v>
      </c>
      <c r="D32" s="195" t="s">
        <v>24</v>
      </c>
      <c r="E32" s="124" t="s">
        <v>0</v>
      </c>
      <c r="F32" s="17">
        <v>1800</v>
      </c>
      <c r="G32" s="360">
        <v>11.5</v>
      </c>
      <c r="H32" s="17">
        <v>20700</v>
      </c>
      <c r="I32" s="103"/>
    </row>
    <row r="33" spans="1:9" s="98" customFormat="1" x14ac:dyDescent="0.3">
      <c r="A33" s="14">
        <v>6</v>
      </c>
      <c r="B33" s="124" t="s">
        <v>57</v>
      </c>
      <c r="C33" s="16" t="s">
        <v>96</v>
      </c>
      <c r="D33" s="195" t="s">
        <v>25</v>
      </c>
      <c r="E33" s="124" t="s">
        <v>0</v>
      </c>
      <c r="F33" s="17">
        <v>1800</v>
      </c>
      <c r="G33" s="360">
        <v>10</v>
      </c>
      <c r="H33" s="17">
        <v>18000</v>
      </c>
      <c r="I33" s="103"/>
    </row>
    <row r="34" spans="1:9" s="98" customFormat="1" x14ac:dyDescent="0.3">
      <c r="A34" s="14">
        <v>6</v>
      </c>
      <c r="B34" s="124" t="s">
        <v>81</v>
      </c>
      <c r="C34" s="16" t="s">
        <v>96</v>
      </c>
      <c r="D34" s="195" t="s">
        <v>26</v>
      </c>
      <c r="E34" s="124" t="s">
        <v>0</v>
      </c>
      <c r="F34" s="17">
        <v>1800</v>
      </c>
      <c r="G34" s="360">
        <v>5.2</v>
      </c>
      <c r="H34" s="17">
        <v>9360</v>
      </c>
      <c r="I34" s="103"/>
    </row>
    <row r="35" spans="1:9" s="98" customFormat="1" x14ac:dyDescent="0.3">
      <c r="A35" s="14">
        <v>6</v>
      </c>
      <c r="B35" s="124" t="s">
        <v>82</v>
      </c>
      <c r="C35" s="16" t="s">
        <v>96</v>
      </c>
      <c r="D35" s="195" t="s">
        <v>27</v>
      </c>
      <c r="E35" s="124" t="s">
        <v>0</v>
      </c>
      <c r="F35" s="17">
        <v>1800</v>
      </c>
      <c r="G35" s="360">
        <v>3.5</v>
      </c>
      <c r="H35" s="17">
        <v>6300</v>
      </c>
      <c r="I35" s="103"/>
    </row>
    <row r="36" spans="1:9" s="98" customFormat="1" x14ac:dyDescent="0.3">
      <c r="A36" s="14">
        <v>6</v>
      </c>
      <c r="B36" s="194" t="s">
        <v>83</v>
      </c>
      <c r="C36" s="16" t="s">
        <v>96</v>
      </c>
      <c r="D36" s="257" t="s">
        <v>28</v>
      </c>
      <c r="E36" s="258" t="s">
        <v>0</v>
      </c>
      <c r="F36" s="259">
        <v>18</v>
      </c>
      <c r="G36" s="360">
        <v>1.9</v>
      </c>
      <c r="H36" s="17">
        <v>34.199999999999996</v>
      </c>
      <c r="I36" s="103"/>
    </row>
    <row r="37" spans="1:9" s="98" customFormat="1" x14ac:dyDescent="0.3">
      <c r="A37" s="14">
        <v>4</v>
      </c>
      <c r="B37" s="194" t="s">
        <v>84</v>
      </c>
      <c r="C37" s="16" t="s">
        <v>96</v>
      </c>
      <c r="D37" s="257" t="s">
        <v>31</v>
      </c>
      <c r="E37" s="258" t="s">
        <v>0</v>
      </c>
      <c r="F37" s="259">
        <v>1800</v>
      </c>
      <c r="G37" s="362">
        <v>5.2</v>
      </c>
      <c r="H37" s="259">
        <v>9360</v>
      </c>
      <c r="I37" s="103"/>
    </row>
    <row r="38" spans="1:9" s="98" customFormat="1" x14ac:dyDescent="0.3">
      <c r="A38" s="14">
        <v>6</v>
      </c>
      <c r="B38" s="194" t="s">
        <v>86</v>
      </c>
      <c r="C38" s="205" t="s">
        <v>96</v>
      </c>
      <c r="D38" s="257" t="s">
        <v>36</v>
      </c>
      <c r="E38" s="258" t="s">
        <v>0</v>
      </c>
      <c r="F38" s="259">
        <v>1800</v>
      </c>
      <c r="G38" s="362">
        <v>38.1</v>
      </c>
      <c r="H38" s="259">
        <v>68580</v>
      </c>
      <c r="I38" s="103"/>
    </row>
    <row r="39" spans="1:9" s="98" customFormat="1" x14ac:dyDescent="0.3">
      <c r="A39" s="14">
        <v>6</v>
      </c>
      <c r="B39" s="194" t="s">
        <v>87</v>
      </c>
      <c r="C39" s="205" t="s">
        <v>96</v>
      </c>
      <c r="D39" s="206" t="s">
        <v>38</v>
      </c>
      <c r="E39" s="194" t="s">
        <v>0</v>
      </c>
      <c r="F39" s="156">
        <v>1800</v>
      </c>
      <c r="G39" s="361">
        <v>1.6</v>
      </c>
      <c r="H39" s="156">
        <v>2880</v>
      </c>
      <c r="I39" s="103"/>
    </row>
    <row r="40" spans="1:9" s="98" customFormat="1" x14ac:dyDescent="0.3">
      <c r="A40" s="14">
        <v>6</v>
      </c>
      <c r="B40" s="194" t="s">
        <v>88</v>
      </c>
      <c r="C40" s="205" t="s">
        <v>96</v>
      </c>
      <c r="D40" s="206" t="s">
        <v>40</v>
      </c>
      <c r="E40" s="194" t="s">
        <v>0</v>
      </c>
      <c r="F40" s="156">
        <v>18</v>
      </c>
      <c r="G40" s="361">
        <v>5.6</v>
      </c>
      <c r="H40" s="156">
        <v>100.8</v>
      </c>
      <c r="I40" s="103"/>
    </row>
    <row r="41" spans="1:9" s="98" customFormat="1" x14ac:dyDescent="0.3">
      <c r="A41" s="14">
        <v>6</v>
      </c>
      <c r="B41" s="194" t="s">
        <v>89</v>
      </c>
      <c r="C41" s="205" t="s">
        <v>96</v>
      </c>
      <c r="D41" s="206" t="s">
        <v>42</v>
      </c>
      <c r="E41" s="194" t="s">
        <v>0</v>
      </c>
      <c r="F41" s="156">
        <v>18</v>
      </c>
      <c r="G41" s="361">
        <v>3</v>
      </c>
      <c r="H41" s="156">
        <v>54</v>
      </c>
      <c r="I41" s="103"/>
    </row>
    <row r="42" spans="1:9" s="98" customFormat="1" x14ac:dyDescent="0.3">
      <c r="A42" s="14">
        <v>6</v>
      </c>
      <c r="B42" s="194" t="s">
        <v>91</v>
      </c>
      <c r="C42" s="205" t="s">
        <v>96</v>
      </c>
      <c r="D42" s="206" t="s">
        <v>46</v>
      </c>
      <c r="E42" s="194" t="s">
        <v>0</v>
      </c>
      <c r="F42" s="156">
        <v>18</v>
      </c>
      <c r="G42" s="361">
        <v>1.8</v>
      </c>
      <c r="H42" s="156">
        <v>32.4</v>
      </c>
      <c r="I42" s="103"/>
    </row>
    <row r="43" spans="1:9" s="98" customFormat="1" x14ac:dyDescent="0.3">
      <c r="A43" s="14">
        <v>6</v>
      </c>
      <c r="B43" s="194" t="s">
        <v>93</v>
      </c>
      <c r="C43" s="205" t="s">
        <v>96</v>
      </c>
      <c r="D43" s="206" t="s">
        <v>48</v>
      </c>
      <c r="E43" s="194" t="s">
        <v>0</v>
      </c>
      <c r="F43" s="156">
        <v>18</v>
      </c>
      <c r="G43" s="361">
        <v>2</v>
      </c>
      <c r="H43" s="156">
        <v>36</v>
      </c>
      <c r="I43" s="103"/>
    </row>
    <row r="44" spans="1:9" s="98" customFormat="1" x14ac:dyDescent="0.3">
      <c r="A44" s="14">
        <v>4</v>
      </c>
      <c r="B44" s="194" t="s">
        <v>94</v>
      </c>
      <c r="C44" s="205" t="s">
        <v>96</v>
      </c>
      <c r="D44" s="206" t="s">
        <v>49</v>
      </c>
      <c r="E44" s="194" t="s">
        <v>0</v>
      </c>
      <c r="F44" s="156">
        <v>18</v>
      </c>
      <c r="G44" s="361">
        <v>1</v>
      </c>
      <c r="H44" s="156">
        <v>18</v>
      </c>
      <c r="I44" s="103"/>
    </row>
    <row r="45" spans="1:9" s="13" customFormat="1" ht="13.95" customHeight="1" x14ac:dyDescent="0.3">
      <c r="A45" s="76" t="s">
        <v>7</v>
      </c>
      <c r="B45" s="78">
        <v>4</v>
      </c>
      <c r="C45" s="112"/>
      <c r="D45" s="72" t="s">
        <v>127</v>
      </c>
      <c r="E45" s="73"/>
      <c r="F45" s="199"/>
      <c r="G45" s="199"/>
      <c r="H45" s="200">
        <v>66955</v>
      </c>
      <c r="I45" s="103"/>
    </row>
    <row r="46" spans="1:9" s="98" customFormat="1" x14ac:dyDescent="0.3">
      <c r="A46" s="97">
        <v>2</v>
      </c>
      <c r="B46" s="208" t="s">
        <v>23</v>
      </c>
      <c r="C46" s="205" t="s">
        <v>96</v>
      </c>
      <c r="D46" s="206" t="s">
        <v>56</v>
      </c>
      <c r="E46" s="194" t="s">
        <v>0</v>
      </c>
      <c r="F46" s="156">
        <v>350</v>
      </c>
      <c r="G46" s="361">
        <v>0.6</v>
      </c>
      <c r="H46" s="156">
        <v>210</v>
      </c>
      <c r="I46" s="103"/>
    </row>
    <row r="47" spans="1:9" s="98" customFormat="1" x14ac:dyDescent="0.3">
      <c r="A47" s="97"/>
      <c r="B47" s="194" t="s">
        <v>53</v>
      </c>
      <c r="C47" s="205" t="s">
        <v>96</v>
      </c>
      <c r="D47" s="206" t="s">
        <v>58</v>
      </c>
      <c r="E47" s="194" t="s">
        <v>0</v>
      </c>
      <c r="F47" s="156">
        <v>35000</v>
      </c>
      <c r="G47" s="361">
        <v>0.4</v>
      </c>
      <c r="H47" s="156">
        <v>14000</v>
      </c>
      <c r="I47" s="103"/>
    </row>
    <row r="48" spans="1:9" s="98" customFormat="1" x14ac:dyDescent="0.3">
      <c r="A48" s="97"/>
      <c r="B48" s="194" t="s">
        <v>52</v>
      </c>
      <c r="C48" s="205" t="s">
        <v>96</v>
      </c>
      <c r="D48" s="206" t="s">
        <v>54</v>
      </c>
      <c r="E48" s="194" t="s">
        <v>0</v>
      </c>
      <c r="F48" s="156">
        <v>35000</v>
      </c>
      <c r="G48" s="361">
        <v>0.5</v>
      </c>
      <c r="H48" s="156">
        <v>17500</v>
      </c>
      <c r="I48" s="103"/>
    </row>
    <row r="49" spans="1:10" s="98" customFormat="1" x14ac:dyDescent="0.3">
      <c r="A49" s="97">
        <v>11</v>
      </c>
      <c r="B49" s="208" t="s">
        <v>51</v>
      </c>
      <c r="C49" s="205" t="s">
        <v>96</v>
      </c>
      <c r="D49" s="206" t="s">
        <v>29</v>
      </c>
      <c r="E49" s="194" t="s">
        <v>0</v>
      </c>
      <c r="F49" s="156">
        <v>350</v>
      </c>
      <c r="G49" s="361">
        <v>0.7</v>
      </c>
      <c r="H49" s="156">
        <v>244.99999999999997</v>
      </c>
      <c r="I49" s="103"/>
    </row>
    <row r="50" spans="1:10" s="98" customFormat="1" x14ac:dyDescent="0.3">
      <c r="A50" s="97">
        <v>15</v>
      </c>
      <c r="B50" s="219" t="s">
        <v>95</v>
      </c>
      <c r="C50" s="221" t="s">
        <v>96</v>
      </c>
      <c r="D50" s="222" t="s">
        <v>55</v>
      </c>
      <c r="E50" s="219" t="s">
        <v>0</v>
      </c>
      <c r="F50" s="220">
        <v>35000</v>
      </c>
      <c r="G50" s="363">
        <v>1</v>
      </c>
      <c r="H50" s="220">
        <v>35000</v>
      </c>
      <c r="I50" s="103"/>
    </row>
    <row r="51" spans="1:10" s="12" customFormat="1" ht="19.2" x14ac:dyDescent="0.3">
      <c r="A51" s="18"/>
      <c r="B51" s="237"/>
      <c r="C51" s="238"/>
      <c r="D51" s="238"/>
      <c r="E51" s="328" t="s">
        <v>129</v>
      </c>
      <c r="F51" s="329"/>
      <c r="G51" s="329"/>
      <c r="H51" s="241">
        <v>389625.8</v>
      </c>
      <c r="I51" s="104"/>
      <c r="J51" s="157"/>
    </row>
    <row r="52" spans="1:10" ht="18" customHeight="1" x14ac:dyDescent="0.3">
      <c r="B52" s="239"/>
      <c r="D52" s="250" t="s">
        <v>130</v>
      </c>
      <c r="E52" s="240" t="s">
        <v>126</v>
      </c>
      <c r="F52" s="218"/>
      <c r="G52" s="272">
        <v>0.2374</v>
      </c>
      <c r="H52" s="242">
        <v>92497.164919999996</v>
      </c>
    </row>
    <row r="53" spans="1:10" ht="21.6" customHeight="1" x14ac:dyDescent="0.3">
      <c r="B53" s="244"/>
      <c r="C53" s="245"/>
      <c r="D53" s="246" t="s">
        <v>63</v>
      </c>
      <c r="E53" s="325" t="s">
        <v>128</v>
      </c>
      <c r="F53" s="326"/>
      <c r="G53" s="327"/>
      <c r="H53" s="243">
        <v>482122.96492</v>
      </c>
    </row>
    <row r="54" spans="1:10" x14ac:dyDescent="0.3">
      <c r="G54" s="7"/>
    </row>
    <row r="55" spans="1:10" x14ac:dyDescent="0.3">
      <c r="G55" s="7"/>
    </row>
    <row r="56" spans="1:10" x14ac:dyDescent="0.3">
      <c r="G56" s="7"/>
    </row>
    <row r="57" spans="1:10" x14ac:dyDescent="0.3">
      <c r="G57" s="7"/>
    </row>
    <row r="58" spans="1:10" x14ac:dyDescent="0.3">
      <c r="G58" s="7"/>
    </row>
    <row r="59" spans="1:10" x14ac:dyDescent="0.3">
      <c r="G59" s="7"/>
    </row>
  </sheetData>
  <mergeCells count="11">
    <mergeCell ref="E53:G53"/>
    <mergeCell ref="E51:G51"/>
    <mergeCell ref="B2:F8"/>
    <mergeCell ref="G2:G8"/>
    <mergeCell ref="H11:H12"/>
    <mergeCell ref="B11:B12"/>
    <mergeCell ref="C11:C12"/>
    <mergeCell ref="D11:D12"/>
    <mergeCell ref="E11:E12"/>
    <mergeCell ref="F11:F12"/>
    <mergeCell ref="G11:G12"/>
  </mergeCells>
  <conditionalFormatting sqref="C14 C18:C30">
    <cfRule type="expression" dxfId="276" priority="17">
      <formula>#REF!=" "</formula>
    </cfRule>
  </conditionalFormatting>
  <conditionalFormatting sqref="C15">
    <cfRule type="expression" dxfId="275" priority="13">
      <formula>#REF!=" "</formula>
    </cfRule>
  </conditionalFormatting>
  <conditionalFormatting sqref="C16 D17:E17 D31:E31 C32:C44">
    <cfRule type="expression" dxfId="274" priority="12">
      <formula>#REF!=" "</formula>
    </cfRule>
  </conditionalFormatting>
  <conditionalFormatting sqref="C46:C50">
    <cfRule type="expression" dxfId="273" priority="11">
      <formula>#REF!=" "</formula>
    </cfRule>
  </conditionalFormatting>
  <conditionalFormatting sqref="D11:D12">
    <cfRule type="cellIs" dxfId="272" priority="8" operator="equal">
      <formula>"INSERIR CÓDIGO!"</formula>
    </cfRule>
  </conditionalFormatting>
  <conditionalFormatting sqref="D14:D16">
    <cfRule type="expression" dxfId="271" priority="10">
      <formula>#REF!=" "</formula>
    </cfRule>
  </conditionalFormatting>
  <conditionalFormatting sqref="D31">
    <cfRule type="cellIs" dxfId="270" priority="15" operator="equal">
      <formula>"INSERIR CÓDIGO!"</formula>
    </cfRule>
  </conditionalFormatting>
  <conditionalFormatting sqref="D45">
    <cfRule type="expression" dxfId="269" priority="6">
      <formula>#REF!=" "</formula>
    </cfRule>
    <cfRule type="cellIs" dxfId="268" priority="7" operator="equal">
      <formula>"INSERIR CÓDIGO!"</formula>
    </cfRule>
  </conditionalFormatting>
  <conditionalFormatting sqref="D53">
    <cfRule type="cellIs" dxfId="267" priority="4" operator="equal">
      <formula>"INSERIR CÓDIGO!"</formula>
    </cfRule>
    <cfRule type="expression" dxfId="266" priority="5">
      <formula>$A53&lt;&gt;#REF!</formula>
    </cfRule>
  </conditionalFormatting>
  <conditionalFormatting sqref="E45">
    <cfRule type="expression" dxfId="265" priority="14">
      <formula>#REF!=" "</formula>
    </cfRule>
  </conditionalFormatting>
  <conditionalFormatting sqref="F45:G45">
    <cfRule type="expression" dxfId="264" priority="18">
      <formula>#REF!=" "</formula>
    </cfRule>
    <cfRule type="expression" dxfId="263" priority="38">
      <formula>#REF!=" "</formula>
    </cfRule>
  </conditionalFormatting>
  <conditionalFormatting sqref="G17">
    <cfRule type="expression" dxfId="262" priority="37">
      <formula>#REF!=" "</formula>
    </cfRule>
  </conditionalFormatting>
  <conditionalFormatting sqref="G31">
    <cfRule type="expression" dxfId="261" priority="1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768E-6BAA-4A6F-95DC-9DBA9772563D}">
  <sheetPr codeName="Planilha5">
    <tabColor rgb="FFFFCC00"/>
    <pageSetUpPr autoPageBreaks="0" fitToPage="1"/>
  </sheetPr>
  <dimension ref="A1:K59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13.5546875" style="8" customWidth="1"/>
    <col min="4" max="4" width="58.6640625" style="19" customWidth="1"/>
    <col min="5" max="5" width="9.33203125" style="10" customWidth="1"/>
    <col min="6" max="6" width="17.109375" style="6" customWidth="1"/>
    <col min="7" max="7" width="19.6640625" style="7" customWidth="1"/>
    <col min="8" max="8" width="24.6640625" style="7" customWidth="1"/>
    <col min="9" max="9" width="15" style="20" hidden="1" customWidth="1"/>
    <col min="10" max="10" width="11.6640625" style="9" customWidth="1"/>
    <col min="11" max="11" width="79.44140625" style="2" customWidth="1"/>
    <col min="12" max="16384" width="11.44140625" style="2"/>
  </cols>
  <sheetData>
    <row r="1" spans="1:10" ht="7.2" customHeight="1" x14ac:dyDescent="0.3"/>
    <row r="2" spans="1:10" s="1" customFormat="1" ht="12" customHeight="1" x14ac:dyDescent="0.3">
      <c r="B2" s="338" t="s">
        <v>137</v>
      </c>
      <c r="C2" s="339"/>
      <c r="D2" s="339"/>
      <c r="E2" s="339"/>
      <c r="F2" s="339"/>
      <c r="G2" s="120"/>
      <c r="H2" s="52"/>
      <c r="I2" s="53"/>
      <c r="J2" s="103"/>
    </row>
    <row r="3" spans="1:10" s="1" customFormat="1" ht="12" customHeight="1" x14ac:dyDescent="0.3">
      <c r="B3" s="313"/>
      <c r="C3" s="314"/>
      <c r="D3" s="314"/>
      <c r="E3" s="314"/>
      <c r="F3" s="314"/>
      <c r="G3" s="121"/>
      <c r="I3" s="66"/>
      <c r="J3" s="103"/>
    </row>
    <row r="4" spans="1:10" ht="12" customHeight="1" x14ac:dyDescent="0.3">
      <c r="B4" s="313"/>
      <c r="C4" s="314"/>
      <c r="D4" s="314"/>
      <c r="E4" s="314"/>
      <c r="F4" s="314"/>
      <c r="G4" s="122"/>
      <c r="H4" s="23"/>
      <c r="I4" s="4"/>
      <c r="J4" s="103"/>
    </row>
    <row r="5" spans="1:10" ht="12" customHeight="1" x14ac:dyDescent="0.3">
      <c r="B5" s="313"/>
      <c r="C5" s="314"/>
      <c r="D5" s="314"/>
      <c r="E5" s="314"/>
      <c r="F5" s="314"/>
      <c r="G5" s="122"/>
      <c r="H5" s="23"/>
      <c r="I5" s="23"/>
      <c r="J5" s="103"/>
    </row>
    <row r="6" spans="1:10" ht="12" customHeight="1" x14ac:dyDescent="0.3">
      <c r="B6" s="313"/>
      <c r="C6" s="314"/>
      <c r="D6" s="314"/>
      <c r="E6" s="314"/>
      <c r="F6" s="314"/>
      <c r="G6" s="122"/>
      <c r="H6" s="23"/>
      <c r="I6" s="23"/>
      <c r="J6" s="103"/>
    </row>
    <row r="7" spans="1:10" ht="12" customHeight="1" x14ac:dyDescent="0.3">
      <c r="B7" s="313"/>
      <c r="C7" s="314"/>
      <c r="D7" s="314"/>
      <c r="E7" s="314"/>
      <c r="F7" s="314"/>
      <c r="G7" s="122"/>
      <c r="H7" s="23"/>
      <c r="I7" s="23"/>
      <c r="J7" s="103"/>
    </row>
    <row r="8" spans="1:10" ht="12" customHeight="1" x14ac:dyDescent="0.3">
      <c r="B8" s="313"/>
      <c r="C8" s="314"/>
      <c r="D8" s="314"/>
      <c r="E8" s="314"/>
      <c r="F8" s="314"/>
      <c r="G8" s="122"/>
      <c r="H8" s="23"/>
      <c r="I8" s="23"/>
      <c r="J8" s="103"/>
    </row>
    <row r="9" spans="1:10" s="1" customFormat="1" ht="6" customHeight="1" x14ac:dyDescent="0.3">
      <c r="B9" s="64"/>
      <c r="C9" s="67"/>
      <c r="E9" s="21"/>
      <c r="F9" s="65"/>
      <c r="G9" s="121"/>
      <c r="I9" s="66"/>
      <c r="J9" s="103"/>
    </row>
    <row r="10" spans="1:10" ht="16.2" customHeight="1" x14ac:dyDescent="0.3">
      <c r="B10" s="91"/>
      <c r="C10" s="92"/>
      <c r="D10" s="93" t="s">
        <v>3</v>
      </c>
      <c r="E10" s="94"/>
      <c r="F10" s="94"/>
      <c r="G10" s="94"/>
      <c r="H10" s="94"/>
      <c r="I10" s="94"/>
      <c r="J10" s="103"/>
    </row>
    <row r="11" spans="1:10" s="11" customFormat="1" ht="13.5" customHeight="1" x14ac:dyDescent="0.3">
      <c r="A11" s="99"/>
      <c r="B11" s="332" t="s">
        <v>5</v>
      </c>
      <c r="C11" s="332" t="s">
        <v>80</v>
      </c>
      <c r="D11" s="333" t="s">
        <v>13</v>
      </c>
      <c r="E11" s="334" t="s">
        <v>2</v>
      </c>
      <c r="F11" s="323" t="s">
        <v>125</v>
      </c>
      <c r="G11" s="323" t="s">
        <v>131</v>
      </c>
      <c r="H11" s="330" t="s">
        <v>4</v>
      </c>
      <c r="I11" s="336" t="s">
        <v>6</v>
      </c>
      <c r="J11" s="103"/>
    </row>
    <row r="12" spans="1:10" s="11" customFormat="1" x14ac:dyDescent="0.3">
      <c r="A12" s="99"/>
      <c r="B12" s="318"/>
      <c r="C12" s="318"/>
      <c r="D12" s="333"/>
      <c r="E12" s="334"/>
      <c r="F12" s="324"/>
      <c r="G12" s="324"/>
      <c r="H12" s="331"/>
      <c r="I12" s="337"/>
      <c r="J12" s="103"/>
    </row>
    <row r="13" spans="1:10" s="13" customFormat="1" x14ac:dyDescent="0.3">
      <c r="A13" s="76" t="s">
        <v>7</v>
      </c>
      <c r="B13" s="78">
        <v>1</v>
      </c>
      <c r="C13" s="112"/>
      <c r="D13" s="72" t="s">
        <v>18</v>
      </c>
      <c r="E13" s="73"/>
      <c r="F13" s="74"/>
      <c r="G13" s="126"/>
      <c r="H13" s="79">
        <v>78400</v>
      </c>
      <c r="I13" s="79">
        <v>0</v>
      </c>
      <c r="J13" s="103"/>
    </row>
    <row r="14" spans="1:10" s="12" customFormat="1" x14ac:dyDescent="0.3">
      <c r="A14" s="14">
        <v>8</v>
      </c>
      <c r="B14" s="55" t="s">
        <v>14</v>
      </c>
      <c r="C14" s="116" t="s">
        <v>96</v>
      </c>
      <c r="D14" s="193" t="s">
        <v>50</v>
      </c>
      <c r="E14" s="16" t="s">
        <v>0</v>
      </c>
      <c r="F14" s="16">
        <v>1400</v>
      </c>
      <c r="G14" s="360">
        <v>36</v>
      </c>
      <c r="H14" s="17">
        <v>50400</v>
      </c>
      <c r="I14" s="90"/>
      <c r="J14" s="103"/>
    </row>
    <row r="15" spans="1:10" s="98" customFormat="1" x14ac:dyDescent="0.3">
      <c r="A15" s="97">
        <v>7</v>
      </c>
      <c r="B15" s="55" t="s">
        <v>115</v>
      </c>
      <c r="C15" s="116" t="s">
        <v>96</v>
      </c>
      <c r="D15" s="193" t="s">
        <v>22</v>
      </c>
      <c r="E15" s="16" t="s">
        <v>0</v>
      </c>
      <c r="F15" s="16">
        <v>14000</v>
      </c>
      <c r="G15" s="360">
        <v>1</v>
      </c>
      <c r="H15" s="17">
        <v>14000</v>
      </c>
      <c r="I15" s="90"/>
      <c r="J15" s="103"/>
    </row>
    <row r="16" spans="1:10" s="98" customFormat="1" x14ac:dyDescent="0.3">
      <c r="A16" s="97">
        <v>7</v>
      </c>
      <c r="B16" s="55" t="s">
        <v>116</v>
      </c>
      <c r="C16" s="116" t="s">
        <v>96</v>
      </c>
      <c r="D16" s="193" t="s">
        <v>61</v>
      </c>
      <c r="E16" s="16" t="s">
        <v>0</v>
      </c>
      <c r="F16" s="16">
        <v>14000</v>
      </c>
      <c r="G16" s="360">
        <v>1</v>
      </c>
      <c r="H16" s="17">
        <v>14000</v>
      </c>
      <c r="I16" s="90"/>
      <c r="J16" s="103"/>
    </row>
    <row r="17" spans="1:10" s="13" customFormat="1" x14ac:dyDescent="0.3">
      <c r="A17" s="76" t="s">
        <v>7</v>
      </c>
      <c r="B17" s="78">
        <v>2</v>
      </c>
      <c r="C17" s="112"/>
      <c r="D17" s="72" t="s">
        <v>78</v>
      </c>
      <c r="E17" s="73"/>
      <c r="F17" s="74"/>
      <c r="G17" s="126"/>
      <c r="H17" s="79">
        <v>125080.2</v>
      </c>
      <c r="I17" s="79">
        <v>0</v>
      </c>
      <c r="J17" s="103"/>
    </row>
    <row r="18" spans="1:10" s="98" customFormat="1" ht="16.95" customHeight="1" x14ac:dyDescent="0.3">
      <c r="A18" s="14">
        <v>1</v>
      </c>
      <c r="B18" s="55" t="s">
        <v>15</v>
      </c>
      <c r="C18" s="116" t="s">
        <v>96</v>
      </c>
      <c r="D18" s="193" t="s">
        <v>24</v>
      </c>
      <c r="E18" s="16" t="s">
        <v>0</v>
      </c>
      <c r="F18" s="16">
        <v>1800</v>
      </c>
      <c r="G18" s="360">
        <v>11.5</v>
      </c>
      <c r="H18" s="17">
        <v>20700</v>
      </c>
      <c r="I18" s="90"/>
      <c r="J18" s="103"/>
    </row>
    <row r="19" spans="1:10" s="98" customFormat="1" x14ac:dyDescent="0.3">
      <c r="A19" s="14">
        <v>6</v>
      </c>
      <c r="B19" s="55" t="s">
        <v>17</v>
      </c>
      <c r="C19" s="116" t="s">
        <v>96</v>
      </c>
      <c r="D19" s="193" t="s">
        <v>25</v>
      </c>
      <c r="E19" s="16" t="s">
        <v>0</v>
      </c>
      <c r="F19" s="16">
        <v>1800</v>
      </c>
      <c r="G19" s="360">
        <v>3.5</v>
      </c>
      <c r="H19" s="17">
        <v>6300</v>
      </c>
      <c r="I19" s="90"/>
      <c r="J19" s="103"/>
    </row>
    <row r="20" spans="1:10" s="98" customFormat="1" x14ac:dyDescent="0.3">
      <c r="A20" s="14">
        <v>6</v>
      </c>
      <c r="B20" s="55" t="s">
        <v>16</v>
      </c>
      <c r="C20" s="116" t="s">
        <v>96</v>
      </c>
      <c r="D20" s="193" t="s">
        <v>26</v>
      </c>
      <c r="E20" s="16" t="s">
        <v>0</v>
      </c>
      <c r="F20" s="16">
        <v>1800</v>
      </c>
      <c r="G20" s="360">
        <v>5.2</v>
      </c>
      <c r="H20" s="17">
        <v>9360</v>
      </c>
      <c r="I20" s="90"/>
      <c r="J20" s="103"/>
    </row>
    <row r="21" spans="1:10" s="98" customFormat="1" x14ac:dyDescent="0.3">
      <c r="A21" s="14">
        <v>6</v>
      </c>
      <c r="B21" s="55" t="s">
        <v>19</v>
      </c>
      <c r="C21" s="116" t="s">
        <v>96</v>
      </c>
      <c r="D21" s="193" t="s">
        <v>27</v>
      </c>
      <c r="E21" s="16" t="s">
        <v>0</v>
      </c>
      <c r="F21" s="16">
        <v>1800</v>
      </c>
      <c r="G21" s="360">
        <v>3.5</v>
      </c>
      <c r="H21" s="17">
        <v>6300</v>
      </c>
      <c r="I21" s="90"/>
      <c r="J21" s="103"/>
    </row>
    <row r="22" spans="1:10" s="98" customFormat="1" x14ac:dyDescent="0.3">
      <c r="A22" s="14">
        <v>6</v>
      </c>
      <c r="B22" s="208" t="s">
        <v>20</v>
      </c>
      <c r="C22" s="210" t="s">
        <v>96</v>
      </c>
      <c r="D22" s="211" t="s">
        <v>28</v>
      </c>
      <c r="E22" s="205" t="s">
        <v>0</v>
      </c>
      <c r="F22" s="205">
        <v>18</v>
      </c>
      <c r="G22" s="361">
        <v>1.9</v>
      </c>
      <c r="H22" s="156">
        <v>34.199999999999996</v>
      </c>
      <c r="I22" s="212"/>
      <c r="J22" s="103"/>
    </row>
    <row r="23" spans="1:10" s="98" customFormat="1" x14ac:dyDescent="0.3">
      <c r="A23" s="14">
        <v>4</v>
      </c>
      <c r="B23" s="208" t="s">
        <v>21</v>
      </c>
      <c r="C23" s="210" t="s">
        <v>96</v>
      </c>
      <c r="D23" s="211" t="s">
        <v>31</v>
      </c>
      <c r="E23" s="205" t="s">
        <v>0</v>
      </c>
      <c r="F23" s="205">
        <v>1800</v>
      </c>
      <c r="G23" s="361">
        <v>5.2</v>
      </c>
      <c r="H23" s="156">
        <v>9360</v>
      </c>
      <c r="I23" s="212"/>
      <c r="J23" s="103"/>
    </row>
    <row r="24" spans="1:10" s="98" customFormat="1" x14ac:dyDescent="0.3">
      <c r="A24" s="14">
        <v>6</v>
      </c>
      <c r="B24" s="208" t="s">
        <v>30</v>
      </c>
      <c r="C24" s="210" t="s">
        <v>96</v>
      </c>
      <c r="D24" s="211" t="s">
        <v>34</v>
      </c>
      <c r="E24" s="205" t="s">
        <v>0</v>
      </c>
      <c r="F24" s="205">
        <v>18</v>
      </c>
      <c r="G24" s="361">
        <v>1.8</v>
      </c>
      <c r="H24" s="156">
        <v>32.4</v>
      </c>
      <c r="I24" s="212"/>
      <c r="J24" s="103"/>
    </row>
    <row r="25" spans="1:10" s="98" customFormat="1" x14ac:dyDescent="0.3">
      <c r="A25" s="14">
        <v>6</v>
      </c>
      <c r="B25" s="208" t="s">
        <v>32</v>
      </c>
      <c r="C25" s="210" t="s">
        <v>96</v>
      </c>
      <c r="D25" s="211" t="s">
        <v>36</v>
      </c>
      <c r="E25" s="205" t="s">
        <v>0</v>
      </c>
      <c r="F25" s="205">
        <v>1800</v>
      </c>
      <c r="G25" s="360">
        <v>38.1</v>
      </c>
      <c r="H25" s="156">
        <v>68580</v>
      </c>
      <c r="I25" s="212"/>
      <c r="J25" s="103"/>
    </row>
    <row r="26" spans="1:10" s="98" customFormat="1" x14ac:dyDescent="0.3">
      <c r="A26" s="14">
        <v>6</v>
      </c>
      <c r="B26" s="208" t="s">
        <v>33</v>
      </c>
      <c r="C26" s="210" t="s">
        <v>96</v>
      </c>
      <c r="D26" s="211" t="s">
        <v>38</v>
      </c>
      <c r="E26" s="205" t="s">
        <v>0</v>
      </c>
      <c r="F26" s="205">
        <v>1800</v>
      </c>
      <c r="G26" s="360">
        <v>1.6</v>
      </c>
      <c r="H26" s="17">
        <v>2880</v>
      </c>
      <c r="I26" s="212"/>
      <c r="J26" s="103"/>
    </row>
    <row r="27" spans="1:10" s="98" customFormat="1" x14ac:dyDescent="0.3">
      <c r="A27" s="14">
        <v>6</v>
      </c>
      <c r="B27" s="208" t="s">
        <v>35</v>
      </c>
      <c r="C27" s="210" t="s">
        <v>96</v>
      </c>
      <c r="D27" s="211" t="s">
        <v>40</v>
      </c>
      <c r="E27" s="205" t="s">
        <v>0</v>
      </c>
      <c r="F27" s="205">
        <v>18</v>
      </c>
      <c r="G27" s="360">
        <v>5.6</v>
      </c>
      <c r="H27" s="17">
        <v>100.8</v>
      </c>
      <c r="I27" s="212"/>
      <c r="J27" s="103"/>
    </row>
    <row r="28" spans="1:10" s="98" customFormat="1" x14ac:dyDescent="0.3">
      <c r="A28" s="14">
        <v>6</v>
      </c>
      <c r="B28" s="208" t="s">
        <v>37</v>
      </c>
      <c r="C28" s="210" t="s">
        <v>96</v>
      </c>
      <c r="D28" s="211" t="s">
        <v>42</v>
      </c>
      <c r="E28" s="205" t="s">
        <v>0</v>
      </c>
      <c r="F28" s="205">
        <v>18</v>
      </c>
      <c r="G28" s="360">
        <v>3</v>
      </c>
      <c r="H28" s="17">
        <v>54</v>
      </c>
      <c r="I28" s="212"/>
      <c r="J28" s="103"/>
    </row>
    <row r="29" spans="1:10" s="98" customFormat="1" x14ac:dyDescent="0.3">
      <c r="A29" s="14">
        <v>6</v>
      </c>
      <c r="B29" s="208" t="s">
        <v>39</v>
      </c>
      <c r="C29" s="210" t="s">
        <v>96</v>
      </c>
      <c r="D29" s="211" t="s">
        <v>44</v>
      </c>
      <c r="E29" s="205" t="s">
        <v>0</v>
      </c>
      <c r="F29" s="205">
        <v>18</v>
      </c>
      <c r="G29" s="360">
        <v>1.8</v>
      </c>
      <c r="H29" s="17">
        <v>32.4</v>
      </c>
      <c r="I29" s="212"/>
      <c r="J29" s="103"/>
    </row>
    <row r="30" spans="1:10" s="98" customFormat="1" x14ac:dyDescent="0.3">
      <c r="A30" s="14">
        <v>6</v>
      </c>
      <c r="B30" s="208" t="s">
        <v>41</v>
      </c>
      <c r="C30" s="210" t="s">
        <v>96</v>
      </c>
      <c r="D30" s="211" t="s">
        <v>46</v>
      </c>
      <c r="E30" s="205" t="s">
        <v>0</v>
      </c>
      <c r="F30" s="205">
        <v>18</v>
      </c>
      <c r="G30" s="360">
        <v>1.8</v>
      </c>
      <c r="H30" s="17">
        <v>32.4</v>
      </c>
      <c r="I30" s="212"/>
      <c r="J30" s="103"/>
    </row>
    <row r="31" spans="1:10" s="98" customFormat="1" x14ac:dyDescent="0.3">
      <c r="A31" s="14">
        <v>6</v>
      </c>
      <c r="B31" s="208" t="s">
        <v>43</v>
      </c>
      <c r="C31" s="210" t="s">
        <v>96</v>
      </c>
      <c r="D31" s="211" t="s">
        <v>47</v>
      </c>
      <c r="E31" s="205" t="s">
        <v>0</v>
      </c>
      <c r="F31" s="205">
        <v>18</v>
      </c>
      <c r="G31" s="360">
        <v>70</v>
      </c>
      <c r="H31" s="17">
        <v>1260</v>
      </c>
      <c r="I31" s="212"/>
      <c r="J31" s="103"/>
    </row>
    <row r="32" spans="1:10" s="98" customFormat="1" x14ac:dyDescent="0.3">
      <c r="A32" s="14">
        <v>6</v>
      </c>
      <c r="B32" s="208" t="s">
        <v>45</v>
      </c>
      <c r="C32" s="210" t="s">
        <v>96</v>
      </c>
      <c r="D32" s="211" t="s">
        <v>48</v>
      </c>
      <c r="E32" s="205" t="s">
        <v>0</v>
      </c>
      <c r="F32" s="205">
        <v>18</v>
      </c>
      <c r="G32" s="360">
        <v>2</v>
      </c>
      <c r="H32" s="17">
        <v>36</v>
      </c>
      <c r="I32" s="212"/>
      <c r="J32" s="103"/>
    </row>
    <row r="33" spans="1:10" s="98" customFormat="1" x14ac:dyDescent="0.3">
      <c r="A33" s="14">
        <v>4</v>
      </c>
      <c r="B33" s="208" t="s">
        <v>121</v>
      </c>
      <c r="C33" s="210" t="s">
        <v>96</v>
      </c>
      <c r="D33" s="211" t="s">
        <v>49</v>
      </c>
      <c r="E33" s="205" t="s">
        <v>0</v>
      </c>
      <c r="F33" s="205">
        <v>18</v>
      </c>
      <c r="G33" s="360">
        <v>1</v>
      </c>
      <c r="H33" s="156">
        <v>18</v>
      </c>
      <c r="I33" s="212"/>
      <c r="J33" s="103"/>
    </row>
    <row r="34" spans="1:10" s="13" customFormat="1" x14ac:dyDescent="0.3">
      <c r="A34" s="76" t="s">
        <v>7</v>
      </c>
      <c r="B34" s="78">
        <v>3</v>
      </c>
      <c r="C34" s="112"/>
      <c r="D34" s="72" t="s">
        <v>77</v>
      </c>
      <c r="E34" s="73"/>
      <c r="F34" s="74"/>
      <c r="G34" s="126"/>
      <c r="H34" s="79">
        <v>149740.19999999995</v>
      </c>
      <c r="I34" s="79">
        <v>0</v>
      </c>
      <c r="J34" s="103"/>
    </row>
    <row r="35" spans="1:10" s="98" customFormat="1" ht="16.95" customHeight="1" x14ac:dyDescent="0.3">
      <c r="A35" s="14">
        <v>1</v>
      </c>
      <c r="B35" s="55" t="s">
        <v>59</v>
      </c>
      <c r="C35" s="116" t="s">
        <v>96</v>
      </c>
      <c r="D35" s="193" t="s">
        <v>24</v>
      </c>
      <c r="E35" s="16" t="s">
        <v>0</v>
      </c>
      <c r="F35" s="16">
        <v>1800</v>
      </c>
      <c r="G35" s="360">
        <v>11.5</v>
      </c>
      <c r="H35" s="17">
        <v>20700</v>
      </c>
      <c r="I35" s="90"/>
      <c r="J35" s="103"/>
    </row>
    <row r="36" spans="1:10" s="98" customFormat="1" x14ac:dyDescent="0.3">
      <c r="A36" s="14">
        <v>6</v>
      </c>
      <c r="B36" s="55" t="s">
        <v>57</v>
      </c>
      <c r="C36" s="271" t="s">
        <v>96</v>
      </c>
      <c r="D36" s="255" t="s">
        <v>25</v>
      </c>
      <c r="E36" s="256" t="s">
        <v>0</v>
      </c>
      <c r="F36" s="256">
        <v>1800</v>
      </c>
      <c r="G36" s="361">
        <v>10</v>
      </c>
      <c r="H36" s="17">
        <v>18000</v>
      </c>
      <c r="I36" s="90"/>
      <c r="J36" s="103"/>
    </row>
    <row r="37" spans="1:10" s="98" customFormat="1" x14ac:dyDescent="0.3">
      <c r="A37" s="14">
        <v>6</v>
      </c>
      <c r="B37" s="55" t="s">
        <v>81</v>
      </c>
      <c r="C37" s="268" t="s">
        <v>96</v>
      </c>
      <c r="D37" s="255" t="s">
        <v>26</v>
      </c>
      <c r="E37" s="256" t="s">
        <v>0</v>
      </c>
      <c r="F37" s="256">
        <v>1800</v>
      </c>
      <c r="G37" s="361">
        <v>5.2</v>
      </c>
      <c r="H37" s="249">
        <v>9360</v>
      </c>
      <c r="I37" s="90"/>
      <c r="J37" s="103"/>
    </row>
    <row r="38" spans="1:10" s="98" customFormat="1" x14ac:dyDescent="0.3">
      <c r="A38" s="14">
        <v>6</v>
      </c>
      <c r="B38" s="55" t="s">
        <v>82</v>
      </c>
      <c r="C38" s="116" t="s">
        <v>96</v>
      </c>
      <c r="D38" s="255" t="s">
        <v>27</v>
      </c>
      <c r="E38" s="256" t="s">
        <v>0</v>
      </c>
      <c r="F38" s="256">
        <v>1800</v>
      </c>
      <c r="G38" s="361">
        <v>7.9</v>
      </c>
      <c r="H38" s="249">
        <v>14220</v>
      </c>
      <c r="I38" s="90"/>
      <c r="J38" s="103"/>
    </row>
    <row r="39" spans="1:10" s="98" customFormat="1" x14ac:dyDescent="0.3">
      <c r="A39" s="14">
        <v>6</v>
      </c>
      <c r="B39" s="208" t="s">
        <v>83</v>
      </c>
      <c r="C39" s="210" t="s">
        <v>96</v>
      </c>
      <c r="D39" s="211" t="s">
        <v>28</v>
      </c>
      <c r="E39" s="205" t="s">
        <v>0</v>
      </c>
      <c r="F39" s="205">
        <v>18</v>
      </c>
      <c r="G39" s="361">
        <v>1.9</v>
      </c>
      <c r="H39" s="156">
        <v>34.199999999999996</v>
      </c>
      <c r="I39" s="212"/>
      <c r="J39" s="103"/>
    </row>
    <row r="40" spans="1:10" s="98" customFormat="1" x14ac:dyDescent="0.3">
      <c r="A40" s="14">
        <v>4</v>
      </c>
      <c r="B40" s="208" t="s">
        <v>84</v>
      </c>
      <c r="C40" s="210" t="s">
        <v>96</v>
      </c>
      <c r="D40" s="211" t="s">
        <v>31</v>
      </c>
      <c r="E40" s="205" t="s">
        <v>0</v>
      </c>
      <c r="F40" s="205">
        <v>1800</v>
      </c>
      <c r="G40" s="361">
        <v>8</v>
      </c>
      <c r="H40" s="156">
        <v>14400</v>
      </c>
      <c r="I40" s="212"/>
      <c r="J40" s="103"/>
    </row>
    <row r="41" spans="1:10" s="98" customFormat="1" x14ac:dyDescent="0.3">
      <c r="A41" s="14">
        <v>6</v>
      </c>
      <c r="B41" s="208" t="s">
        <v>85</v>
      </c>
      <c r="C41" s="210" t="s">
        <v>96</v>
      </c>
      <c r="D41" s="211" t="s">
        <v>34</v>
      </c>
      <c r="E41" s="205" t="s">
        <v>0</v>
      </c>
      <c r="F41" s="205">
        <v>18</v>
      </c>
      <c r="G41" s="361">
        <v>1.8</v>
      </c>
      <c r="H41" s="156">
        <v>32.4</v>
      </c>
      <c r="I41" s="212"/>
      <c r="J41" s="103"/>
    </row>
    <row r="42" spans="1:10" s="98" customFormat="1" x14ac:dyDescent="0.3">
      <c r="A42" s="14">
        <v>6</v>
      </c>
      <c r="B42" s="208" t="s">
        <v>86</v>
      </c>
      <c r="C42" s="210" t="s">
        <v>96</v>
      </c>
      <c r="D42" s="211" t="s">
        <v>36</v>
      </c>
      <c r="E42" s="205" t="s">
        <v>0</v>
      </c>
      <c r="F42" s="205">
        <v>1800</v>
      </c>
      <c r="G42" s="361">
        <v>38.1</v>
      </c>
      <c r="H42" s="156">
        <v>68580</v>
      </c>
      <c r="I42" s="212"/>
      <c r="J42" s="103"/>
    </row>
    <row r="43" spans="1:10" s="98" customFormat="1" x14ac:dyDescent="0.3">
      <c r="A43" s="14">
        <v>6</v>
      </c>
      <c r="B43" s="208" t="s">
        <v>87</v>
      </c>
      <c r="C43" s="210" t="s">
        <v>96</v>
      </c>
      <c r="D43" s="211" t="s">
        <v>38</v>
      </c>
      <c r="E43" s="205" t="s">
        <v>0</v>
      </c>
      <c r="F43" s="205">
        <v>1800</v>
      </c>
      <c r="G43" s="361">
        <v>1.6</v>
      </c>
      <c r="H43" s="156">
        <v>2880</v>
      </c>
      <c r="I43" s="212"/>
      <c r="J43" s="103"/>
    </row>
    <row r="44" spans="1:10" s="98" customFormat="1" x14ac:dyDescent="0.3">
      <c r="A44" s="14">
        <v>6</v>
      </c>
      <c r="B44" s="208" t="s">
        <v>88</v>
      </c>
      <c r="C44" s="210" t="s">
        <v>96</v>
      </c>
      <c r="D44" s="211" t="s">
        <v>40</v>
      </c>
      <c r="E44" s="205" t="s">
        <v>0</v>
      </c>
      <c r="F44" s="205">
        <v>18</v>
      </c>
      <c r="G44" s="361">
        <v>5.6</v>
      </c>
      <c r="H44" s="156">
        <v>100.8</v>
      </c>
      <c r="I44" s="212"/>
      <c r="J44" s="103"/>
    </row>
    <row r="45" spans="1:10" s="98" customFormat="1" x14ac:dyDescent="0.3">
      <c r="A45" s="14">
        <v>6</v>
      </c>
      <c r="B45" s="208" t="s">
        <v>89</v>
      </c>
      <c r="C45" s="210" t="s">
        <v>96</v>
      </c>
      <c r="D45" s="211" t="s">
        <v>42</v>
      </c>
      <c r="E45" s="205" t="s">
        <v>0</v>
      </c>
      <c r="F45" s="205">
        <v>18</v>
      </c>
      <c r="G45" s="361">
        <v>3</v>
      </c>
      <c r="H45" s="156">
        <v>54</v>
      </c>
      <c r="I45" s="212"/>
      <c r="J45" s="103"/>
    </row>
    <row r="46" spans="1:10" s="98" customFormat="1" x14ac:dyDescent="0.3">
      <c r="A46" s="14">
        <v>6</v>
      </c>
      <c r="B46" s="208" t="s">
        <v>90</v>
      </c>
      <c r="C46" s="210" t="s">
        <v>96</v>
      </c>
      <c r="D46" s="211" t="s">
        <v>44</v>
      </c>
      <c r="E46" s="205" t="s">
        <v>0</v>
      </c>
      <c r="F46" s="205">
        <v>18</v>
      </c>
      <c r="G46" s="361">
        <v>1.8</v>
      </c>
      <c r="H46" s="156">
        <v>32.4</v>
      </c>
      <c r="I46" s="212"/>
      <c r="J46" s="103"/>
    </row>
    <row r="47" spans="1:10" s="98" customFormat="1" x14ac:dyDescent="0.3">
      <c r="A47" s="14">
        <v>6</v>
      </c>
      <c r="B47" s="208" t="s">
        <v>91</v>
      </c>
      <c r="C47" s="210" t="s">
        <v>96</v>
      </c>
      <c r="D47" s="211" t="s">
        <v>46</v>
      </c>
      <c r="E47" s="205" t="s">
        <v>0</v>
      </c>
      <c r="F47" s="205">
        <v>18</v>
      </c>
      <c r="G47" s="361">
        <v>1.8</v>
      </c>
      <c r="H47" s="156">
        <v>32.4</v>
      </c>
      <c r="I47" s="212"/>
      <c r="J47" s="103"/>
    </row>
    <row r="48" spans="1:10" s="98" customFormat="1" x14ac:dyDescent="0.3">
      <c r="A48" s="14">
        <v>6</v>
      </c>
      <c r="B48" s="208" t="s">
        <v>92</v>
      </c>
      <c r="C48" s="210" t="s">
        <v>96</v>
      </c>
      <c r="D48" s="211" t="s">
        <v>47</v>
      </c>
      <c r="E48" s="205" t="s">
        <v>0</v>
      </c>
      <c r="F48" s="205">
        <v>18</v>
      </c>
      <c r="G48" s="361">
        <v>70</v>
      </c>
      <c r="H48" s="156">
        <v>1260</v>
      </c>
      <c r="I48" s="212"/>
      <c r="J48" s="103"/>
    </row>
    <row r="49" spans="1:11" s="98" customFormat="1" x14ac:dyDescent="0.3">
      <c r="A49" s="14">
        <v>6</v>
      </c>
      <c r="B49" s="208" t="s">
        <v>93</v>
      </c>
      <c r="C49" s="210" t="s">
        <v>96</v>
      </c>
      <c r="D49" s="211" t="s">
        <v>48</v>
      </c>
      <c r="E49" s="205" t="s">
        <v>0</v>
      </c>
      <c r="F49" s="205">
        <v>18</v>
      </c>
      <c r="G49" s="361">
        <v>2</v>
      </c>
      <c r="H49" s="156">
        <v>36</v>
      </c>
      <c r="I49" s="212"/>
      <c r="J49" s="103"/>
    </row>
    <row r="50" spans="1:11" s="98" customFormat="1" x14ac:dyDescent="0.3">
      <c r="A50" s="14">
        <v>4</v>
      </c>
      <c r="B50" s="208" t="s">
        <v>94</v>
      </c>
      <c r="C50" s="210" t="s">
        <v>96</v>
      </c>
      <c r="D50" s="211" t="s">
        <v>49</v>
      </c>
      <c r="E50" s="205" t="s">
        <v>0</v>
      </c>
      <c r="F50" s="205">
        <v>18</v>
      </c>
      <c r="G50" s="361">
        <v>1</v>
      </c>
      <c r="H50" s="156">
        <v>18</v>
      </c>
      <c r="I50" s="212"/>
      <c r="J50" s="103"/>
    </row>
    <row r="51" spans="1:11" s="13" customFormat="1" ht="13.5" customHeight="1" x14ac:dyDescent="0.3">
      <c r="A51" s="76" t="s">
        <v>7</v>
      </c>
      <c r="B51" s="78">
        <v>4</v>
      </c>
      <c r="C51" s="112"/>
      <c r="D51" s="72" t="s">
        <v>127</v>
      </c>
      <c r="E51" s="73"/>
      <c r="F51" s="74"/>
      <c r="G51" s="126"/>
      <c r="H51" s="79">
        <v>66955</v>
      </c>
      <c r="I51" s="79">
        <v>0</v>
      </c>
      <c r="J51" s="102"/>
    </row>
    <row r="52" spans="1:11" s="98" customFormat="1" x14ac:dyDescent="0.3">
      <c r="A52" s="97">
        <v>2</v>
      </c>
      <c r="B52" s="208" t="s">
        <v>23</v>
      </c>
      <c r="C52" s="210" t="s">
        <v>96</v>
      </c>
      <c r="D52" s="211" t="s">
        <v>56</v>
      </c>
      <c r="E52" s="205" t="s">
        <v>0</v>
      </c>
      <c r="F52" s="205">
        <v>350</v>
      </c>
      <c r="G52" s="361">
        <v>0.6</v>
      </c>
      <c r="H52" s="156">
        <v>210</v>
      </c>
      <c r="I52" s="212"/>
      <c r="J52" s="103"/>
    </row>
    <row r="53" spans="1:11" s="98" customFormat="1" x14ac:dyDescent="0.3">
      <c r="A53" s="97"/>
      <c r="B53" s="208" t="s">
        <v>53</v>
      </c>
      <c r="C53" s="210" t="s">
        <v>96</v>
      </c>
      <c r="D53" s="211" t="s">
        <v>58</v>
      </c>
      <c r="E53" s="205" t="s">
        <v>0</v>
      </c>
      <c r="F53" s="205">
        <v>35000</v>
      </c>
      <c r="G53" s="361">
        <v>0.4</v>
      </c>
      <c r="H53" s="156">
        <v>14000</v>
      </c>
      <c r="I53" s="212"/>
      <c r="J53" s="103"/>
    </row>
    <row r="54" spans="1:11" s="98" customFormat="1" x14ac:dyDescent="0.3">
      <c r="A54" s="97"/>
      <c r="B54" s="208" t="s">
        <v>52</v>
      </c>
      <c r="C54" s="210" t="s">
        <v>96</v>
      </c>
      <c r="D54" s="211" t="s">
        <v>54</v>
      </c>
      <c r="E54" s="205" t="s">
        <v>0</v>
      </c>
      <c r="F54" s="205">
        <v>35000</v>
      </c>
      <c r="G54" s="361">
        <v>0.5</v>
      </c>
      <c r="H54" s="156">
        <v>17500</v>
      </c>
      <c r="I54" s="212"/>
      <c r="J54" s="103"/>
    </row>
    <row r="55" spans="1:11" s="98" customFormat="1" x14ac:dyDescent="0.3">
      <c r="A55" s="97">
        <v>11</v>
      </c>
      <c r="B55" s="208" t="s">
        <v>51</v>
      </c>
      <c r="C55" s="210" t="s">
        <v>96</v>
      </c>
      <c r="D55" s="211" t="s">
        <v>29</v>
      </c>
      <c r="E55" s="205" t="s">
        <v>0</v>
      </c>
      <c r="F55" s="205">
        <v>350</v>
      </c>
      <c r="G55" s="361">
        <v>0.7</v>
      </c>
      <c r="H55" s="156">
        <v>244.99999999999997</v>
      </c>
      <c r="I55" s="212"/>
      <c r="J55" s="103"/>
    </row>
    <row r="56" spans="1:11" s="98" customFormat="1" x14ac:dyDescent="0.3">
      <c r="A56" s="97">
        <v>11</v>
      </c>
      <c r="B56" s="208" t="s">
        <v>95</v>
      </c>
      <c r="C56" s="210" t="s">
        <v>96</v>
      </c>
      <c r="D56" s="211" t="s">
        <v>55</v>
      </c>
      <c r="E56" s="205" t="s">
        <v>0</v>
      </c>
      <c r="F56" s="205">
        <v>35000</v>
      </c>
      <c r="G56" s="361">
        <v>1</v>
      </c>
      <c r="H56" s="156">
        <v>35000</v>
      </c>
      <c r="I56" s="212"/>
      <c r="J56" s="103"/>
    </row>
    <row r="57" spans="1:11" s="12" customFormat="1" ht="19.2" x14ac:dyDescent="0.3">
      <c r="A57" s="18"/>
      <c r="B57" s="237"/>
      <c r="C57" s="238"/>
      <c r="D57" s="238"/>
      <c r="E57" s="328" t="s">
        <v>129</v>
      </c>
      <c r="F57" s="329"/>
      <c r="G57" s="329"/>
      <c r="H57" s="241">
        <v>420175.39999999997</v>
      </c>
      <c r="I57" s="54">
        <v>0</v>
      </c>
      <c r="J57" s="104"/>
      <c r="K57" s="157"/>
    </row>
    <row r="58" spans="1:11" ht="18" customHeight="1" x14ac:dyDescent="0.3">
      <c r="B58" s="239"/>
      <c r="D58" s="250" t="s">
        <v>130</v>
      </c>
      <c r="E58" s="240" t="s">
        <v>126</v>
      </c>
      <c r="F58" s="218"/>
      <c r="G58" s="272">
        <v>0.2374</v>
      </c>
      <c r="H58" s="242">
        <v>99749.639959999986</v>
      </c>
      <c r="I58" s="9"/>
      <c r="J58" s="2"/>
    </row>
    <row r="59" spans="1:11" ht="15.6" x14ac:dyDescent="0.3">
      <c r="B59" s="244"/>
      <c r="C59" s="245"/>
      <c r="D59" s="246" t="s">
        <v>64</v>
      </c>
      <c r="E59" s="325" t="s">
        <v>128</v>
      </c>
      <c r="F59" s="326"/>
      <c r="G59" s="326"/>
      <c r="H59" s="243">
        <v>519925.03995999997</v>
      </c>
    </row>
  </sheetData>
  <protectedRanges>
    <protectedRange password="C62E" sqref="I10" name="Intervalo1"/>
  </protectedRanges>
  <mergeCells count="11">
    <mergeCell ref="B2:F8"/>
    <mergeCell ref="B11:B12"/>
    <mergeCell ref="C11:C12"/>
    <mergeCell ref="D11:D12"/>
    <mergeCell ref="E11:E12"/>
    <mergeCell ref="F11:F12"/>
    <mergeCell ref="E59:G59"/>
    <mergeCell ref="E57:G57"/>
    <mergeCell ref="G11:G12"/>
    <mergeCell ref="H11:H12"/>
    <mergeCell ref="I11:I12"/>
  </mergeCells>
  <conditionalFormatting sqref="C18:C32">
    <cfRule type="expression" dxfId="260" priority="25">
      <formula>#REF!=" "</formula>
    </cfRule>
  </conditionalFormatting>
  <conditionalFormatting sqref="D11:D12">
    <cfRule type="cellIs" dxfId="259" priority="20" operator="equal">
      <formula>"INSERIR CÓDIGO!"</formula>
    </cfRule>
  </conditionalFormatting>
  <conditionalFormatting sqref="D14 D16:D17 D34">
    <cfRule type="cellIs" dxfId="258" priority="41" operator="equal">
      <formula>"INSERIR CÓDIGO!"</formula>
    </cfRule>
  </conditionalFormatting>
  <conditionalFormatting sqref="D14">
    <cfRule type="expression" dxfId="257" priority="39">
      <formula>#REF!=" "</formula>
    </cfRule>
  </conditionalFormatting>
  <conditionalFormatting sqref="D14:D16">
    <cfRule type="expression" dxfId="256" priority="38">
      <formula>#REF!=" "</formula>
    </cfRule>
  </conditionalFormatting>
  <conditionalFormatting sqref="D16:D17 D34">
    <cfRule type="expression" dxfId="255" priority="42">
      <formula>#REF!=" "</formula>
    </cfRule>
  </conditionalFormatting>
  <conditionalFormatting sqref="D36:D51">
    <cfRule type="expression" dxfId="254" priority="7">
      <formula>#REF!=" "</formula>
    </cfRule>
  </conditionalFormatting>
  <conditionalFormatting sqref="D51">
    <cfRule type="cellIs" dxfId="253" priority="19" operator="equal">
      <formula>"INSERIR CÓDIGO!"</formula>
    </cfRule>
  </conditionalFormatting>
  <conditionalFormatting sqref="D59">
    <cfRule type="cellIs" dxfId="252" priority="12" operator="equal">
      <formula>"INSERIR CÓDIGO!"</formula>
    </cfRule>
    <cfRule type="expression" dxfId="251" priority="13">
      <formula>$A59&lt;&gt;#REF!</formula>
    </cfRule>
  </conditionalFormatting>
  <conditionalFormatting sqref="D52:E56">
    <cfRule type="expression" dxfId="250" priority="29">
      <formula>#REF!=" "</formula>
    </cfRule>
  </conditionalFormatting>
  <conditionalFormatting sqref="D18:F33">
    <cfRule type="expression" dxfId="249" priority="37">
      <formula>#REF!=" "</formula>
    </cfRule>
  </conditionalFormatting>
  <conditionalFormatting sqref="D35:F35">
    <cfRule type="expression" dxfId="248" priority="18">
      <formula>#REF!=" "</formula>
    </cfRule>
  </conditionalFormatting>
  <conditionalFormatting sqref="E15:E17 E34">
    <cfRule type="expression" dxfId="247" priority="89">
      <formula>#REF!=" "</formula>
    </cfRule>
  </conditionalFormatting>
  <conditionalFormatting sqref="E14:F14 F15:F16 E44:E50">
    <cfRule type="expression" dxfId="246" priority="55">
      <formula>#REF!=" "</formula>
    </cfRule>
  </conditionalFormatting>
  <conditionalFormatting sqref="E36:F43">
    <cfRule type="expression" dxfId="245" priority="8">
      <formula>#REF!=" "</formula>
    </cfRule>
  </conditionalFormatting>
  <conditionalFormatting sqref="F44:F56">
    <cfRule type="expression" dxfId="244" priority="9">
      <formula>#REF!=" "</formula>
    </cfRule>
  </conditionalFormatting>
  <conditionalFormatting sqref="G17 E51:G51">
    <cfRule type="expression" dxfId="243" priority="24">
      <formula>#REF!=" "</formula>
    </cfRule>
  </conditionalFormatting>
  <conditionalFormatting sqref="G34">
    <cfRule type="expression" dxfId="242" priority="1">
      <formula>#REF!=" "</formula>
    </cfRule>
  </conditionalFormatting>
  <conditionalFormatting sqref="I14:I16 I18:I33 I35:I50 I52:I56">
    <cfRule type="expression" dxfId="241" priority="75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8" fitToHeight="0" orientation="landscape" r:id="rId1"/>
  <rowBreaks count="1" manualBreakCount="1">
    <brk id="35" min="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D5342-BF7A-47B9-91E6-B80E3B577901}">
  <sheetPr codeName="Planilha6">
    <tabColor theme="4" tint="0.79998168889431442"/>
    <pageSetUpPr autoPageBreaks="0" fitToPage="1"/>
  </sheetPr>
  <dimension ref="A1:L58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7.88671875" style="8" hidden="1" customWidth="1"/>
    <col min="4" max="4" width="13.5546875" style="8" customWidth="1"/>
    <col min="5" max="5" width="62.88671875" style="19" customWidth="1"/>
    <col min="6" max="6" width="9.33203125" style="10" customWidth="1"/>
    <col min="7" max="7" width="16.33203125" style="6" customWidth="1"/>
    <col min="8" max="8" width="19.6640625" style="95" customWidth="1"/>
    <col min="9" max="9" width="24.6640625" style="7" customWidth="1"/>
    <col min="10" max="10" width="15" style="20" hidden="1" customWidth="1"/>
    <col min="11" max="11" width="11.6640625" style="9" customWidth="1"/>
    <col min="12" max="12" width="77.5546875" style="2" customWidth="1"/>
    <col min="13" max="16384" width="11.44140625" style="2"/>
  </cols>
  <sheetData>
    <row r="1" spans="1:11" ht="7.2" customHeight="1" x14ac:dyDescent="0.3"/>
    <row r="2" spans="1:11" s="1" customFormat="1" ht="12" customHeight="1" x14ac:dyDescent="0.3">
      <c r="B2" s="311" t="s">
        <v>140</v>
      </c>
      <c r="C2" s="312"/>
      <c r="D2" s="312"/>
      <c r="E2" s="312"/>
      <c r="F2" s="312"/>
      <c r="G2" s="312"/>
      <c r="H2" s="312"/>
      <c r="I2" s="52"/>
      <c r="J2" s="53"/>
      <c r="K2" s="103"/>
    </row>
    <row r="3" spans="1:11" s="1" customFormat="1" ht="12" customHeight="1" x14ac:dyDescent="0.3">
      <c r="B3" s="313"/>
      <c r="C3" s="314"/>
      <c r="D3" s="314"/>
      <c r="E3" s="314"/>
      <c r="F3" s="314"/>
      <c r="G3" s="314"/>
      <c r="H3" s="314"/>
      <c r="J3" s="66"/>
      <c r="K3" s="103"/>
    </row>
    <row r="4" spans="1:11" ht="12" customHeight="1" x14ac:dyDescent="0.3">
      <c r="B4" s="313"/>
      <c r="C4" s="314"/>
      <c r="D4" s="314"/>
      <c r="E4" s="314"/>
      <c r="F4" s="314"/>
      <c r="G4" s="314"/>
      <c r="H4" s="314"/>
      <c r="I4" s="23"/>
      <c r="J4" s="4"/>
      <c r="K4" s="103"/>
    </row>
    <row r="5" spans="1:11" ht="12" customHeight="1" x14ac:dyDescent="0.3">
      <c r="B5" s="313"/>
      <c r="C5" s="314"/>
      <c r="D5" s="314"/>
      <c r="E5" s="314"/>
      <c r="F5" s="314"/>
      <c r="G5" s="314"/>
      <c r="H5" s="314"/>
      <c r="I5" s="23"/>
      <c r="J5" s="23"/>
      <c r="K5" s="103"/>
    </row>
    <row r="6" spans="1:11" ht="12" customHeight="1" x14ac:dyDescent="0.3">
      <c r="B6" s="313"/>
      <c r="C6" s="314"/>
      <c r="D6" s="314"/>
      <c r="E6" s="314"/>
      <c r="F6" s="314"/>
      <c r="G6" s="314"/>
      <c r="H6" s="314"/>
      <c r="I6" s="23"/>
      <c r="J6" s="23"/>
      <c r="K6" s="103"/>
    </row>
    <row r="7" spans="1:11" ht="12" customHeight="1" x14ac:dyDescent="0.3">
      <c r="B7" s="313"/>
      <c r="C7" s="314"/>
      <c r="D7" s="314"/>
      <c r="E7" s="314"/>
      <c r="F7" s="314"/>
      <c r="G7" s="314"/>
      <c r="H7" s="314"/>
      <c r="I7" s="23"/>
      <c r="J7" s="23"/>
      <c r="K7" s="103"/>
    </row>
    <row r="8" spans="1:11" ht="12" customHeight="1" x14ac:dyDescent="0.3">
      <c r="B8" s="313"/>
      <c r="C8" s="314"/>
      <c r="D8" s="314"/>
      <c r="E8" s="314"/>
      <c r="F8" s="314"/>
      <c r="G8" s="314"/>
      <c r="H8" s="314"/>
      <c r="I8" s="23"/>
      <c r="J8" s="23"/>
      <c r="K8" s="103"/>
    </row>
    <row r="9" spans="1:11" s="1" customFormat="1" ht="6" customHeight="1" x14ac:dyDescent="0.3">
      <c r="B9" s="64"/>
      <c r="C9" s="67"/>
      <c r="D9" s="67"/>
      <c r="F9" s="21"/>
      <c r="G9" s="65"/>
      <c r="H9" s="96"/>
      <c r="J9" s="66"/>
      <c r="K9" s="103"/>
    </row>
    <row r="10" spans="1:11" ht="16.2" customHeight="1" x14ac:dyDescent="0.3">
      <c r="B10" s="91"/>
      <c r="C10" s="92"/>
      <c r="D10" s="92"/>
      <c r="E10" s="93" t="s">
        <v>3</v>
      </c>
      <c r="F10" s="123"/>
      <c r="G10" s="94"/>
      <c r="H10" s="94"/>
      <c r="I10" s="94"/>
      <c r="J10" s="94"/>
      <c r="K10" s="103"/>
    </row>
    <row r="11" spans="1:11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30" t="s">
        <v>4</v>
      </c>
      <c r="J11" s="336" t="s">
        <v>6</v>
      </c>
      <c r="K11" s="103"/>
    </row>
    <row r="12" spans="1:11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31"/>
      <c r="J12" s="337"/>
      <c r="K12" s="103"/>
    </row>
    <row r="13" spans="1:11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75"/>
      <c r="I13" s="79">
        <v>69600</v>
      </c>
      <c r="J13" s="79">
        <v>0</v>
      </c>
      <c r="K13" s="103"/>
    </row>
    <row r="14" spans="1:11" s="12" customFormat="1" x14ac:dyDescent="0.3">
      <c r="A14" s="14">
        <v>8</v>
      </c>
      <c r="B14" s="55" t="s">
        <v>14</v>
      </c>
      <c r="C14" s="16"/>
      <c r="D14" s="113" t="s">
        <v>96</v>
      </c>
      <c r="E14" s="193" t="s">
        <v>50</v>
      </c>
      <c r="F14" s="124" t="s">
        <v>0</v>
      </c>
      <c r="G14" s="17">
        <v>1500</v>
      </c>
      <c r="H14" s="359">
        <v>26.4</v>
      </c>
      <c r="I14" s="17">
        <v>39600</v>
      </c>
      <c r="J14" s="17"/>
      <c r="K14" s="103"/>
    </row>
    <row r="15" spans="1:11" s="98" customFormat="1" x14ac:dyDescent="0.3">
      <c r="A15" s="97">
        <v>7</v>
      </c>
      <c r="B15" s="55" t="s">
        <v>115</v>
      </c>
      <c r="C15" s="16"/>
      <c r="D15" s="113" t="s">
        <v>96</v>
      </c>
      <c r="E15" s="193" t="s">
        <v>22</v>
      </c>
      <c r="F15" s="124" t="s">
        <v>0</v>
      </c>
      <c r="G15" s="17">
        <v>15000</v>
      </c>
      <c r="H15" s="359">
        <v>1</v>
      </c>
      <c r="I15" s="17">
        <v>15000</v>
      </c>
      <c r="J15" s="16"/>
      <c r="K15" s="103"/>
    </row>
    <row r="16" spans="1:11" s="98" customFormat="1" x14ac:dyDescent="0.3">
      <c r="A16" s="97">
        <v>7</v>
      </c>
      <c r="B16" s="55" t="s">
        <v>116</v>
      </c>
      <c r="C16" s="16"/>
      <c r="D16" s="113" t="s">
        <v>96</v>
      </c>
      <c r="E16" s="193" t="s">
        <v>61</v>
      </c>
      <c r="F16" s="124" t="s">
        <v>0</v>
      </c>
      <c r="G16" s="17">
        <v>15000</v>
      </c>
      <c r="H16" s="359">
        <v>1</v>
      </c>
      <c r="I16" s="17">
        <v>15000</v>
      </c>
      <c r="J16" s="16"/>
      <c r="K16" s="103"/>
    </row>
    <row r="17" spans="1:11" s="13" customFormat="1" x14ac:dyDescent="0.3">
      <c r="A17" s="76" t="s">
        <v>7</v>
      </c>
      <c r="B17" s="78">
        <v>2</v>
      </c>
      <c r="C17" s="71"/>
      <c r="D17" s="112"/>
      <c r="E17" s="72" t="s">
        <v>78</v>
      </c>
      <c r="F17" s="73"/>
      <c r="G17" s="74"/>
      <c r="H17" s="129"/>
      <c r="I17" s="79">
        <v>73600</v>
      </c>
      <c r="J17" s="79">
        <v>0</v>
      </c>
      <c r="K17" s="103"/>
    </row>
    <row r="18" spans="1:11" s="98" customFormat="1" ht="16.5" customHeight="1" x14ac:dyDescent="0.3">
      <c r="A18" s="14">
        <v>1</v>
      </c>
      <c r="B18" s="55" t="s">
        <v>15</v>
      </c>
      <c r="C18" s="17"/>
      <c r="D18" s="113" t="s">
        <v>96</v>
      </c>
      <c r="E18" s="193" t="s">
        <v>24</v>
      </c>
      <c r="F18" s="124" t="s">
        <v>0</v>
      </c>
      <c r="G18" s="17">
        <v>2000</v>
      </c>
      <c r="H18" s="359">
        <v>11.5</v>
      </c>
      <c r="I18" s="17">
        <v>23000</v>
      </c>
      <c r="J18" s="17"/>
      <c r="K18" s="103"/>
    </row>
    <row r="19" spans="1:11" s="98" customFormat="1" x14ac:dyDescent="0.3">
      <c r="A19" s="14">
        <v>6</v>
      </c>
      <c r="B19" s="55" t="s">
        <v>17</v>
      </c>
      <c r="C19" s="17"/>
      <c r="D19" s="113" t="s">
        <v>96</v>
      </c>
      <c r="E19" s="193" t="s">
        <v>25</v>
      </c>
      <c r="F19" s="124" t="s">
        <v>0</v>
      </c>
      <c r="G19" s="17">
        <v>2000</v>
      </c>
      <c r="H19" s="359">
        <v>3.5</v>
      </c>
      <c r="I19" s="17">
        <v>7000</v>
      </c>
      <c r="J19" s="17"/>
      <c r="K19" s="103"/>
    </row>
    <row r="20" spans="1:11" s="98" customFormat="1" x14ac:dyDescent="0.3">
      <c r="A20" s="14">
        <v>6</v>
      </c>
      <c r="B20" s="55" t="s">
        <v>16</v>
      </c>
      <c r="C20" s="17"/>
      <c r="D20" s="113" t="s">
        <v>96</v>
      </c>
      <c r="E20" s="193" t="s">
        <v>26</v>
      </c>
      <c r="F20" s="124" t="s">
        <v>0</v>
      </c>
      <c r="G20" s="17">
        <v>2000</v>
      </c>
      <c r="H20" s="359">
        <v>5.2</v>
      </c>
      <c r="I20" s="17">
        <v>10400</v>
      </c>
      <c r="J20" s="17"/>
      <c r="K20" s="103"/>
    </row>
    <row r="21" spans="1:11" s="98" customFormat="1" x14ac:dyDescent="0.3">
      <c r="A21" s="14">
        <v>6</v>
      </c>
      <c r="B21" s="55" t="s">
        <v>19</v>
      </c>
      <c r="C21" s="17"/>
      <c r="D21" s="113" t="s">
        <v>96</v>
      </c>
      <c r="E21" s="193" t="s">
        <v>27</v>
      </c>
      <c r="F21" s="124" t="s">
        <v>0</v>
      </c>
      <c r="G21" s="17">
        <v>2000</v>
      </c>
      <c r="H21" s="359">
        <v>3.5</v>
      </c>
      <c r="I21" s="17">
        <v>7000</v>
      </c>
      <c r="J21" s="17"/>
      <c r="K21" s="103"/>
    </row>
    <row r="22" spans="1:11" s="98" customFormat="1" x14ac:dyDescent="0.3">
      <c r="A22" s="14">
        <v>4</v>
      </c>
      <c r="B22" s="55" t="s">
        <v>21</v>
      </c>
      <c r="C22" s="17"/>
      <c r="D22" s="113" t="s">
        <v>96</v>
      </c>
      <c r="E22" s="193" t="s">
        <v>31</v>
      </c>
      <c r="F22" s="124" t="s">
        <v>0</v>
      </c>
      <c r="G22" s="17">
        <v>2000</v>
      </c>
      <c r="H22" s="359">
        <v>2.5</v>
      </c>
      <c r="I22" s="17">
        <v>5000</v>
      </c>
      <c r="J22" s="17"/>
      <c r="K22" s="103"/>
    </row>
    <row r="23" spans="1:11" s="98" customFormat="1" x14ac:dyDescent="0.3">
      <c r="A23" s="14">
        <v>6</v>
      </c>
      <c r="B23" s="55" t="s">
        <v>32</v>
      </c>
      <c r="C23" s="17"/>
      <c r="D23" s="113" t="s">
        <v>96</v>
      </c>
      <c r="E23" s="193" t="s">
        <v>36</v>
      </c>
      <c r="F23" s="124" t="s">
        <v>0</v>
      </c>
      <c r="G23" s="17">
        <v>2000</v>
      </c>
      <c r="H23" s="359">
        <v>9</v>
      </c>
      <c r="I23" s="17">
        <v>18000</v>
      </c>
      <c r="J23" s="17"/>
      <c r="K23" s="103"/>
    </row>
    <row r="24" spans="1:11" s="98" customFormat="1" x14ac:dyDescent="0.3">
      <c r="A24" s="14">
        <v>6</v>
      </c>
      <c r="B24" s="55" t="s">
        <v>33</v>
      </c>
      <c r="C24" s="17"/>
      <c r="D24" s="113" t="s">
        <v>96</v>
      </c>
      <c r="E24" s="193" t="s">
        <v>38</v>
      </c>
      <c r="F24" s="124" t="s">
        <v>0</v>
      </c>
      <c r="G24" s="17">
        <v>2000</v>
      </c>
      <c r="H24" s="359">
        <v>1.6</v>
      </c>
      <c r="I24" s="17">
        <v>3200</v>
      </c>
      <c r="J24" s="17"/>
      <c r="K24" s="103"/>
    </row>
    <row r="25" spans="1:11" s="13" customFormat="1" x14ac:dyDescent="0.3">
      <c r="A25" s="76" t="s">
        <v>7</v>
      </c>
      <c r="B25" s="78">
        <v>3</v>
      </c>
      <c r="C25" s="71"/>
      <c r="D25" s="112"/>
      <c r="E25" s="72" t="s">
        <v>77</v>
      </c>
      <c r="F25" s="73"/>
      <c r="G25" s="74"/>
      <c r="H25" s="74"/>
      <c r="I25" s="79">
        <v>86600</v>
      </c>
      <c r="J25" s="79">
        <v>0</v>
      </c>
      <c r="K25" s="103"/>
    </row>
    <row r="26" spans="1:11" s="98" customFormat="1" ht="16.95" customHeight="1" x14ac:dyDescent="0.3">
      <c r="A26" s="14">
        <v>1</v>
      </c>
      <c r="B26" s="55" t="s">
        <v>59</v>
      </c>
      <c r="C26" s="17"/>
      <c r="D26" s="113" t="s">
        <v>96</v>
      </c>
      <c r="E26" s="193" t="s">
        <v>24</v>
      </c>
      <c r="F26" s="124" t="s">
        <v>0</v>
      </c>
      <c r="G26" s="17">
        <v>2000</v>
      </c>
      <c r="H26" s="359">
        <v>11.5</v>
      </c>
      <c r="I26" s="17">
        <v>23000</v>
      </c>
      <c r="J26" s="17"/>
      <c r="K26" s="103"/>
    </row>
    <row r="27" spans="1:11" s="98" customFormat="1" x14ac:dyDescent="0.3">
      <c r="A27" s="14">
        <v>6</v>
      </c>
      <c r="B27" s="55" t="s">
        <v>57</v>
      </c>
      <c r="C27" s="17"/>
      <c r="D27" s="113" t="s">
        <v>96</v>
      </c>
      <c r="E27" s="193" t="s">
        <v>25</v>
      </c>
      <c r="F27" s="124" t="s">
        <v>0</v>
      </c>
      <c r="G27" s="17">
        <v>2000</v>
      </c>
      <c r="H27" s="359">
        <v>10</v>
      </c>
      <c r="I27" s="17">
        <v>20000</v>
      </c>
      <c r="J27" s="17"/>
      <c r="K27" s="103"/>
    </row>
    <row r="28" spans="1:11" s="98" customFormat="1" x14ac:dyDescent="0.3">
      <c r="A28" s="14">
        <v>6</v>
      </c>
      <c r="B28" s="55" t="s">
        <v>81</v>
      </c>
      <c r="C28" s="17"/>
      <c r="D28" s="113" t="s">
        <v>96</v>
      </c>
      <c r="E28" s="193" t="s">
        <v>26</v>
      </c>
      <c r="F28" s="124" t="s">
        <v>0</v>
      </c>
      <c r="G28" s="17">
        <v>2000</v>
      </c>
      <c r="H28" s="359">
        <v>5.2</v>
      </c>
      <c r="I28" s="17">
        <v>10400</v>
      </c>
      <c r="J28" s="17"/>
      <c r="K28" s="103"/>
    </row>
    <row r="29" spans="1:11" s="98" customFormat="1" x14ac:dyDescent="0.3">
      <c r="A29" s="14">
        <v>6</v>
      </c>
      <c r="B29" s="55" t="s">
        <v>82</v>
      </c>
      <c r="C29" s="17"/>
      <c r="D29" s="113" t="s">
        <v>96</v>
      </c>
      <c r="E29" s="193" t="s">
        <v>27</v>
      </c>
      <c r="F29" s="124" t="s">
        <v>0</v>
      </c>
      <c r="G29" s="17">
        <v>2000</v>
      </c>
      <c r="H29" s="359">
        <v>3.5</v>
      </c>
      <c r="I29" s="17">
        <v>7000</v>
      </c>
      <c r="J29" s="17"/>
      <c r="K29" s="103"/>
    </row>
    <row r="30" spans="1:11" s="98" customFormat="1" x14ac:dyDescent="0.3">
      <c r="A30" s="14">
        <v>4</v>
      </c>
      <c r="B30" s="55" t="s">
        <v>84</v>
      </c>
      <c r="C30" s="17"/>
      <c r="D30" s="113" t="s">
        <v>96</v>
      </c>
      <c r="E30" s="193" t="s">
        <v>31</v>
      </c>
      <c r="F30" s="124" t="s">
        <v>0</v>
      </c>
      <c r="G30" s="17">
        <v>2000</v>
      </c>
      <c r="H30" s="359">
        <v>2.5</v>
      </c>
      <c r="I30" s="17">
        <v>5000</v>
      </c>
      <c r="J30" s="17"/>
      <c r="K30" s="103"/>
    </row>
    <row r="31" spans="1:11" s="98" customFormat="1" x14ac:dyDescent="0.3">
      <c r="A31" s="14">
        <v>6</v>
      </c>
      <c r="B31" s="55" t="s">
        <v>86</v>
      </c>
      <c r="C31" s="17"/>
      <c r="D31" s="113" t="s">
        <v>96</v>
      </c>
      <c r="E31" s="193" t="s">
        <v>36</v>
      </c>
      <c r="F31" s="124" t="s">
        <v>0</v>
      </c>
      <c r="G31" s="17">
        <v>2000</v>
      </c>
      <c r="H31" s="359">
        <v>9</v>
      </c>
      <c r="I31" s="17">
        <v>18000</v>
      </c>
      <c r="J31" s="17"/>
      <c r="K31" s="103"/>
    </row>
    <row r="32" spans="1:11" s="98" customFormat="1" ht="15.75" customHeight="1" x14ac:dyDescent="0.3">
      <c r="A32" s="14">
        <v>6</v>
      </c>
      <c r="B32" s="55" t="s">
        <v>87</v>
      </c>
      <c r="C32" s="17"/>
      <c r="D32" s="113" t="s">
        <v>96</v>
      </c>
      <c r="E32" s="193" t="s">
        <v>38</v>
      </c>
      <c r="F32" s="124" t="s">
        <v>0</v>
      </c>
      <c r="G32" s="17">
        <v>2000</v>
      </c>
      <c r="H32" s="359">
        <v>1.6</v>
      </c>
      <c r="I32" s="17">
        <v>3200</v>
      </c>
      <c r="J32" s="17"/>
      <c r="K32" s="103"/>
    </row>
    <row r="33" spans="1:12" s="13" customFormat="1" ht="13.95" customHeight="1" x14ac:dyDescent="0.3">
      <c r="A33" s="76" t="s">
        <v>7</v>
      </c>
      <c r="B33" s="78">
        <v>4</v>
      </c>
      <c r="C33" s="71"/>
      <c r="D33" s="112"/>
      <c r="E33" s="72" t="s">
        <v>127</v>
      </c>
      <c r="F33" s="73"/>
      <c r="G33" s="74"/>
      <c r="H33" s="129"/>
      <c r="I33" s="79">
        <v>66500</v>
      </c>
      <c r="J33" s="79">
        <v>0</v>
      </c>
      <c r="K33" s="103"/>
    </row>
    <row r="34" spans="1:12" s="98" customFormat="1" x14ac:dyDescent="0.3">
      <c r="A34" s="97"/>
      <c r="B34" s="55" t="s">
        <v>53</v>
      </c>
      <c r="C34" s="17"/>
      <c r="D34" s="113" t="s">
        <v>96</v>
      </c>
      <c r="E34" s="15" t="s">
        <v>58</v>
      </c>
      <c r="F34" s="124" t="s">
        <v>0</v>
      </c>
      <c r="G34" s="17">
        <v>35000</v>
      </c>
      <c r="H34" s="359">
        <v>0.4</v>
      </c>
      <c r="I34" s="17">
        <v>14000</v>
      </c>
      <c r="J34" s="100"/>
      <c r="K34" s="103"/>
    </row>
    <row r="35" spans="1:12" s="98" customFormat="1" x14ac:dyDescent="0.3">
      <c r="A35" s="97"/>
      <c r="B35" s="55" t="s">
        <v>52</v>
      </c>
      <c r="C35" s="17"/>
      <c r="D35" s="113" t="s">
        <v>96</v>
      </c>
      <c r="E35" s="15" t="s">
        <v>54</v>
      </c>
      <c r="F35" s="124" t="s">
        <v>0</v>
      </c>
      <c r="G35" s="17">
        <v>35000</v>
      </c>
      <c r="H35" s="359">
        <v>0.5</v>
      </c>
      <c r="I35" s="17">
        <v>17500</v>
      </c>
      <c r="J35" s="100"/>
      <c r="K35" s="103"/>
    </row>
    <row r="36" spans="1:12" s="98" customFormat="1" x14ac:dyDescent="0.3">
      <c r="A36" s="97">
        <v>15</v>
      </c>
      <c r="B36" s="55" t="s">
        <v>95</v>
      </c>
      <c r="C36" s="17"/>
      <c r="D36" s="270" t="s">
        <v>96</v>
      </c>
      <c r="E36" s="15" t="s">
        <v>55</v>
      </c>
      <c r="F36" s="266" t="s">
        <v>0</v>
      </c>
      <c r="G36" s="267">
        <v>35000</v>
      </c>
      <c r="H36" s="359">
        <v>1</v>
      </c>
      <c r="I36" s="17">
        <v>35000</v>
      </c>
      <c r="J36" s="100"/>
      <c r="K36" s="103"/>
    </row>
    <row r="37" spans="1:12" s="12" customFormat="1" ht="19.2" x14ac:dyDescent="0.3">
      <c r="A37" s="18"/>
      <c r="B37" s="237"/>
      <c r="C37" s="238"/>
      <c r="D37" s="19"/>
      <c r="E37" s="238"/>
      <c r="F37" s="340" t="s">
        <v>129</v>
      </c>
      <c r="G37" s="329"/>
      <c r="H37" s="341"/>
      <c r="I37" s="241">
        <v>296300</v>
      </c>
      <c r="J37" s="54">
        <v>0</v>
      </c>
      <c r="K37" s="104"/>
      <c r="L37" s="157"/>
    </row>
    <row r="38" spans="1:12" ht="18" customHeight="1" x14ac:dyDescent="0.3">
      <c r="B38" s="239"/>
      <c r="E38" s="250" t="s">
        <v>130</v>
      </c>
      <c r="F38" s="240" t="s">
        <v>126</v>
      </c>
      <c r="G38" s="218"/>
      <c r="H38" s="272">
        <v>0.2374</v>
      </c>
      <c r="I38" s="242">
        <v>70341.62</v>
      </c>
      <c r="J38" s="9"/>
      <c r="K38" s="2"/>
    </row>
    <row r="39" spans="1:12" ht="15.6" x14ac:dyDescent="0.3">
      <c r="B39" s="244"/>
      <c r="C39" s="244"/>
      <c r="D39" s="245"/>
      <c r="E39" s="246" t="s">
        <v>65</v>
      </c>
      <c r="F39" s="325" t="s">
        <v>128</v>
      </c>
      <c r="G39" s="326"/>
      <c r="H39" s="327"/>
      <c r="I39" s="243">
        <v>366641.62</v>
      </c>
    </row>
    <row r="40" spans="1:12" x14ac:dyDescent="0.3">
      <c r="H40" s="274"/>
    </row>
    <row r="41" spans="1:12" x14ac:dyDescent="0.3">
      <c r="H41" s="274"/>
    </row>
    <row r="42" spans="1:12" x14ac:dyDescent="0.3">
      <c r="H42" s="274"/>
    </row>
    <row r="43" spans="1:12" x14ac:dyDescent="0.3">
      <c r="H43" s="274"/>
    </row>
    <row r="44" spans="1:12" x14ac:dyDescent="0.3">
      <c r="H44" s="274"/>
    </row>
    <row r="45" spans="1:12" x14ac:dyDescent="0.3">
      <c r="H45" s="6"/>
    </row>
    <row r="46" spans="1:12" x14ac:dyDescent="0.3">
      <c r="H46" s="274"/>
    </row>
    <row r="47" spans="1:12" x14ac:dyDescent="0.3">
      <c r="H47" s="274"/>
    </row>
    <row r="48" spans="1:12" x14ac:dyDescent="0.3">
      <c r="H48" s="274"/>
    </row>
    <row r="49" spans="8:8" x14ac:dyDescent="0.3">
      <c r="H49" s="274"/>
    </row>
    <row r="50" spans="8:8" x14ac:dyDescent="0.3">
      <c r="H50" s="274"/>
    </row>
    <row r="52" spans="8:8" x14ac:dyDescent="0.3">
      <c r="H52" s="274"/>
    </row>
    <row r="53" spans="8:8" x14ac:dyDescent="0.3">
      <c r="H53" s="274"/>
    </row>
    <row r="54" spans="8:8" x14ac:dyDescent="0.3">
      <c r="H54" s="274"/>
    </row>
    <row r="55" spans="8:8" x14ac:dyDescent="0.3">
      <c r="H55" s="274"/>
    </row>
    <row r="56" spans="8:8" x14ac:dyDescent="0.3">
      <c r="H56" s="274"/>
    </row>
    <row r="58" spans="8:8" x14ac:dyDescent="0.3">
      <c r="H58" s="274"/>
    </row>
  </sheetData>
  <protectedRanges>
    <protectedRange password="C62E" sqref="J10" name="Intervalo1"/>
  </protectedRanges>
  <mergeCells count="13">
    <mergeCell ref="J11:J12"/>
    <mergeCell ref="B11:B12"/>
    <mergeCell ref="C11:C12"/>
    <mergeCell ref="D11:D12"/>
    <mergeCell ref="E11:E12"/>
    <mergeCell ref="F11:F12"/>
    <mergeCell ref="G11:G12"/>
    <mergeCell ref="H11:H12"/>
    <mergeCell ref="F39:H39"/>
    <mergeCell ref="F37:H37"/>
    <mergeCell ref="B2:G8"/>
    <mergeCell ref="H2:H8"/>
    <mergeCell ref="I11:I12"/>
  </mergeCells>
  <conditionalFormatting sqref="C15:C16 F33:G33">
    <cfRule type="expression" dxfId="240" priority="21">
      <formula>#REF!=" "</formula>
    </cfRule>
  </conditionalFormatting>
  <conditionalFormatting sqref="C34:C35">
    <cfRule type="notContainsBlanks" dxfId="239" priority="24">
      <formula>LEN(TRIM(C34))&gt;0</formula>
    </cfRule>
  </conditionalFormatting>
  <conditionalFormatting sqref="C14:D14 D15:D16">
    <cfRule type="expression" dxfId="238" priority="25">
      <formula>#REF!=" "</formula>
    </cfRule>
  </conditionalFormatting>
  <conditionalFormatting sqref="D26:D32 D34:E35 D36">
    <cfRule type="expression" dxfId="237" priority="19">
      <formula>#REF!=" "</formula>
    </cfRule>
  </conditionalFormatting>
  <conditionalFormatting sqref="E11:E12">
    <cfRule type="cellIs" dxfId="236" priority="11" operator="equal">
      <formula>"INSERIR CÓDIGO!"</formula>
    </cfRule>
  </conditionalFormatting>
  <conditionalFormatting sqref="E14:E16">
    <cfRule type="expression" dxfId="235" priority="18">
      <formula>#REF!=" "</formula>
    </cfRule>
  </conditionalFormatting>
  <conditionalFormatting sqref="E17 E25 E34:E35">
    <cfRule type="cellIs" dxfId="234" priority="22" operator="equal">
      <formula>"INSERIR CÓDIGO!"</formula>
    </cfRule>
  </conditionalFormatting>
  <conditionalFormatting sqref="E18:E24">
    <cfRule type="expression" dxfId="233" priority="17">
      <formula>#REF!=" "</formula>
    </cfRule>
  </conditionalFormatting>
  <conditionalFormatting sqref="E26:E32">
    <cfRule type="expression" dxfId="232" priority="16">
      <formula>#REF!=" "</formula>
    </cfRule>
  </conditionalFormatting>
  <conditionalFormatting sqref="E33">
    <cfRule type="expression" dxfId="231" priority="9">
      <formula>#REF!=" "</formula>
    </cfRule>
    <cfRule type="cellIs" dxfId="230" priority="10" operator="equal">
      <formula>"INSERIR CÓDIGO!"</formula>
    </cfRule>
  </conditionalFormatting>
  <conditionalFormatting sqref="E36">
    <cfRule type="expression" dxfId="229" priority="3">
      <formula>#REF!=" "</formula>
    </cfRule>
    <cfRule type="cellIs" dxfId="228" priority="4" operator="equal">
      <formula>"INSERIR CÓDIGO!"</formula>
    </cfRule>
  </conditionalFormatting>
  <conditionalFormatting sqref="E39">
    <cfRule type="cellIs" dxfId="227" priority="5" operator="equal">
      <formula>"INSERIR CÓDIGO!"</formula>
    </cfRule>
    <cfRule type="expression" dxfId="226" priority="6">
      <formula>$A39&lt;&gt;#REF!</formula>
    </cfRule>
  </conditionalFormatting>
  <conditionalFormatting sqref="E17:F17 D18:D24 E25:F25">
    <cfRule type="expression" dxfId="225" priority="20">
      <formula>#REF!=" "</formula>
    </cfRule>
  </conditionalFormatting>
  <conditionalFormatting sqref="H14:H24 H26:H33">
    <cfRule type="expression" dxfId="224" priority="13">
      <formula>#REF!=" "</formula>
    </cfRule>
  </conditionalFormatting>
  <conditionalFormatting sqref="H34:H36">
    <cfRule type="expression" dxfId="223" priority="1">
      <formula>#REF!=" "</formula>
    </cfRule>
  </conditionalFormatting>
  <conditionalFormatting sqref="J15:J16">
    <cfRule type="expression" dxfId="222" priority="39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4F837-DED7-422D-83C4-56F2D158C210}">
  <sheetPr codeName="Planilha7">
    <tabColor theme="4" tint="0.59999389629810485"/>
    <pageSetUpPr autoPageBreaks="0" fitToPage="1"/>
  </sheetPr>
  <dimension ref="A1:J58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13.6640625" style="8" customWidth="1"/>
    <col min="4" max="4" width="60.109375" style="19" customWidth="1"/>
    <col min="5" max="5" width="9.33203125" style="10" customWidth="1"/>
    <col min="6" max="6" width="17.109375" style="6" customWidth="1"/>
    <col min="7" max="7" width="19.6640625" style="117" customWidth="1"/>
    <col min="8" max="8" width="24.6640625" style="7" customWidth="1"/>
    <col min="9" max="9" width="15" style="20" hidden="1" customWidth="1"/>
    <col min="10" max="10" width="11.6640625" style="9" customWidth="1"/>
    <col min="11" max="11" width="76.109375" style="2" customWidth="1"/>
    <col min="12" max="16384" width="11.44140625" style="2"/>
  </cols>
  <sheetData>
    <row r="1" spans="1:10" ht="7.2" customHeight="1" x14ac:dyDescent="0.3"/>
    <row r="2" spans="1:10" s="1" customFormat="1" ht="12" customHeight="1" x14ac:dyDescent="0.3">
      <c r="B2" s="311" t="s">
        <v>139</v>
      </c>
      <c r="C2" s="312"/>
      <c r="D2" s="312"/>
      <c r="E2" s="312"/>
      <c r="F2" s="312"/>
      <c r="G2" s="214"/>
      <c r="H2" s="52"/>
      <c r="I2" s="53"/>
      <c r="J2" s="103"/>
    </row>
    <row r="3" spans="1:10" s="1" customFormat="1" ht="12" customHeight="1" x14ac:dyDescent="0.3">
      <c r="B3" s="313"/>
      <c r="C3" s="314"/>
      <c r="D3" s="314"/>
      <c r="E3" s="314"/>
      <c r="F3" s="314"/>
      <c r="G3" s="215"/>
      <c r="I3" s="66"/>
      <c r="J3" s="103"/>
    </row>
    <row r="4" spans="1:10" ht="12" customHeight="1" x14ac:dyDescent="0.3">
      <c r="B4" s="313"/>
      <c r="C4" s="314"/>
      <c r="D4" s="314"/>
      <c r="E4" s="314"/>
      <c r="F4" s="314"/>
      <c r="G4" s="215"/>
      <c r="H4" s="23"/>
      <c r="I4" s="4"/>
      <c r="J4" s="103"/>
    </row>
    <row r="5" spans="1:10" ht="12" customHeight="1" x14ac:dyDescent="0.3">
      <c r="B5" s="313"/>
      <c r="C5" s="314"/>
      <c r="D5" s="314"/>
      <c r="E5" s="314"/>
      <c r="F5" s="314"/>
      <c r="G5" s="215"/>
      <c r="H5" s="23"/>
      <c r="I5" s="23"/>
      <c r="J5" s="103"/>
    </row>
    <row r="6" spans="1:10" ht="12" customHeight="1" x14ac:dyDescent="0.3">
      <c r="B6" s="313"/>
      <c r="C6" s="314"/>
      <c r="D6" s="314"/>
      <c r="E6" s="314"/>
      <c r="F6" s="314"/>
      <c r="G6" s="215"/>
      <c r="H6" s="23"/>
      <c r="I6" s="23"/>
      <c r="J6" s="103"/>
    </row>
    <row r="7" spans="1:10" ht="12" customHeight="1" x14ac:dyDescent="0.3">
      <c r="B7" s="313"/>
      <c r="C7" s="314"/>
      <c r="D7" s="314"/>
      <c r="E7" s="314"/>
      <c r="F7" s="314"/>
      <c r="G7" s="215"/>
      <c r="H7" s="23"/>
      <c r="I7" s="23"/>
      <c r="J7" s="103"/>
    </row>
    <row r="8" spans="1:10" ht="12" customHeight="1" x14ac:dyDescent="0.3">
      <c r="B8" s="313"/>
      <c r="C8" s="314"/>
      <c r="D8" s="314"/>
      <c r="E8" s="314"/>
      <c r="F8" s="314"/>
      <c r="G8" s="215"/>
      <c r="H8" s="23"/>
      <c r="I8" s="23"/>
      <c r="J8" s="103"/>
    </row>
    <row r="9" spans="1:10" s="1" customFormat="1" ht="6" customHeight="1" x14ac:dyDescent="0.3">
      <c r="B9" s="64"/>
      <c r="C9" s="67"/>
      <c r="E9" s="21"/>
      <c r="F9" s="65"/>
      <c r="G9" s="118"/>
      <c r="I9" s="66"/>
      <c r="J9" s="103"/>
    </row>
    <row r="10" spans="1:10" ht="16.2" customHeight="1" x14ac:dyDescent="0.3">
      <c r="B10" s="91"/>
      <c r="C10" s="92"/>
      <c r="D10" s="93" t="s">
        <v>3</v>
      </c>
      <c r="E10" s="123"/>
      <c r="F10" s="123"/>
      <c r="G10" s="119"/>
      <c r="H10" s="94"/>
      <c r="I10" s="94"/>
      <c r="J10" s="103"/>
    </row>
    <row r="11" spans="1:10" s="11" customFormat="1" ht="13.5" customHeight="1" x14ac:dyDescent="0.3">
      <c r="A11" s="99"/>
      <c r="B11" s="332" t="s">
        <v>5</v>
      </c>
      <c r="C11" s="332" t="s">
        <v>80</v>
      </c>
      <c r="D11" s="333" t="s">
        <v>13</v>
      </c>
      <c r="E11" s="334" t="s">
        <v>2</v>
      </c>
      <c r="F11" s="323" t="s">
        <v>125</v>
      </c>
      <c r="G11" s="323" t="s">
        <v>131</v>
      </c>
      <c r="H11" s="330" t="s">
        <v>4</v>
      </c>
      <c r="I11" s="336" t="s">
        <v>6</v>
      </c>
      <c r="J11" s="103"/>
    </row>
    <row r="12" spans="1:10" s="11" customFormat="1" x14ac:dyDescent="0.3">
      <c r="A12" s="99"/>
      <c r="B12" s="318"/>
      <c r="C12" s="318"/>
      <c r="D12" s="333"/>
      <c r="E12" s="334"/>
      <c r="F12" s="324"/>
      <c r="G12" s="324"/>
      <c r="H12" s="331"/>
      <c r="I12" s="337"/>
      <c r="J12" s="103"/>
    </row>
    <row r="13" spans="1:10" s="13" customFormat="1" x14ac:dyDescent="0.3">
      <c r="A13" s="76" t="s">
        <v>7</v>
      </c>
      <c r="B13" s="78">
        <v>1</v>
      </c>
      <c r="C13" s="112"/>
      <c r="D13" s="72" t="s">
        <v>18</v>
      </c>
      <c r="E13" s="73"/>
      <c r="F13" s="74"/>
      <c r="G13" s="127"/>
      <c r="H13" s="79">
        <v>73200</v>
      </c>
      <c r="I13" s="79">
        <v>0</v>
      </c>
      <c r="J13" s="103"/>
    </row>
    <row r="14" spans="1:10" s="12" customFormat="1" x14ac:dyDescent="0.3">
      <c r="A14" s="14">
        <v>8</v>
      </c>
      <c r="B14" s="55" t="s">
        <v>14</v>
      </c>
      <c r="C14" s="16" t="s">
        <v>96</v>
      </c>
      <c r="D14" s="193" t="s">
        <v>50</v>
      </c>
      <c r="E14" s="124" t="s">
        <v>0</v>
      </c>
      <c r="F14" s="17">
        <v>1500</v>
      </c>
      <c r="G14" s="360">
        <v>28.8</v>
      </c>
      <c r="H14" s="17">
        <v>43200</v>
      </c>
      <c r="I14" s="17"/>
      <c r="J14" s="103"/>
    </row>
    <row r="15" spans="1:10" s="98" customFormat="1" x14ac:dyDescent="0.3">
      <c r="A15" s="97">
        <v>7</v>
      </c>
      <c r="B15" s="55" t="s">
        <v>115</v>
      </c>
      <c r="C15" s="16" t="s">
        <v>96</v>
      </c>
      <c r="D15" s="193" t="s">
        <v>22</v>
      </c>
      <c r="E15" s="124" t="s">
        <v>0</v>
      </c>
      <c r="F15" s="17">
        <v>15000</v>
      </c>
      <c r="G15" s="360">
        <v>1</v>
      </c>
      <c r="H15" s="17">
        <v>15000</v>
      </c>
      <c r="I15" s="16"/>
      <c r="J15" s="103"/>
    </row>
    <row r="16" spans="1:10" s="98" customFormat="1" x14ac:dyDescent="0.3">
      <c r="A16" s="97">
        <v>7</v>
      </c>
      <c r="B16" s="55" t="s">
        <v>116</v>
      </c>
      <c r="C16" s="16" t="s">
        <v>96</v>
      </c>
      <c r="D16" s="193" t="s">
        <v>61</v>
      </c>
      <c r="E16" s="124" t="s">
        <v>0</v>
      </c>
      <c r="F16" s="17">
        <v>15000</v>
      </c>
      <c r="G16" s="360">
        <v>1</v>
      </c>
      <c r="H16" s="17">
        <v>15000</v>
      </c>
      <c r="I16" s="16"/>
      <c r="J16" s="103"/>
    </row>
    <row r="17" spans="1:10" s="13" customFormat="1" x14ac:dyDescent="0.3">
      <c r="A17" s="76" t="s">
        <v>7</v>
      </c>
      <c r="B17" s="78">
        <v>2</v>
      </c>
      <c r="C17" s="112"/>
      <c r="D17" s="192" t="s">
        <v>78</v>
      </c>
      <c r="E17" s="73"/>
      <c r="F17" s="74"/>
      <c r="G17" s="128"/>
      <c r="H17" s="79">
        <v>132106</v>
      </c>
      <c r="I17" s="79">
        <v>0</v>
      </c>
      <c r="J17" s="103"/>
    </row>
    <row r="18" spans="1:10" s="98" customFormat="1" ht="16.5" customHeight="1" x14ac:dyDescent="0.3">
      <c r="A18" s="14">
        <v>1</v>
      </c>
      <c r="B18" s="124" t="s">
        <v>15</v>
      </c>
      <c r="C18" s="16" t="s">
        <v>96</v>
      </c>
      <c r="D18" s="195" t="s">
        <v>24</v>
      </c>
      <c r="E18" s="124" t="s">
        <v>0</v>
      </c>
      <c r="F18" s="17">
        <v>2000</v>
      </c>
      <c r="G18" s="360">
        <v>11.5</v>
      </c>
      <c r="H18" s="17">
        <v>23000</v>
      </c>
      <c r="I18" s="17"/>
      <c r="J18" s="103"/>
    </row>
    <row r="19" spans="1:10" s="98" customFormat="1" x14ac:dyDescent="0.3">
      <c r="A19" s="14">
        <v>6</v>
      </c>
      <c r="B19" s="124" t="s">
        <v>17</v>
      </c>
      <c r="C19" s="16" t="s">
        <v>96</v>
      </c>
      <c r="D19" s="195" t="s">
        <v>25</v>
      </c>
      <c r="E19" s="124" t="s">
        <v>0</v>
      </c>
      <c r="F19" s="17">
        <v>2000</v>
      </c>
      <c r="G19" s="360">
        <v>3.5</v>
      </c>
      <c r="H19" s="17">
        <v>7000</v>
      </c>
      <c r="I19" s="17"/>
      <c r="J19" s="103"/>
    </row>
    <row r="20" spans="1:10" s="98" customFormat="1" x14ac:dyDescent="0.3">
      <c r="A20" s="14">
        <v>6</v>
      </c>
      <c r="B20" s="124" t="s">
        <v>16</v>
      </c>
      <c r="C20" s="16" t="s">
        <v>96</v>
      </c>
      <c r="D20" s="195" t="s">
        <v>26</v>
      </c>
      <c r="E20" s="124" t="s">
        <v>0</v>
      </c>
      <c r="F20" s="17">
        <v>2000</v>
      </c>
      <c r="G20" s="360">
        <v>5.2</v>
      </c>
      <c r="H20" s="17">
        <v>10400</v>
      </c>
      <c r="I20" s="17"/>
      <c r="J20" s="103"/>
    </row>
    <row r="21" spans="1:10" s="98" customFormat="1" x14ac:dyDescent="0.3">
      <c r="A21" s="14">
        <v>6</v>
      </c>
      <c r="B21" s="124" t="s">
        <v>19</v>
      </c>
      <c r="C21" s="16" t="s">
        <v>96</v>
      </c>
      <c r="D21" s="195" t="s">
        <v>27</v>
      </c>
      <c r="E21" s="124" t="s">
        <v>0</v>
      </c>
      <c r="F21" s="17">
        <v>2000</v>
      </c>
      <c r="G21" s="360">
        <v>3.5</v>
      </c>
      <c r="H21" s="17">
        <v>7000</v>
      </c>
      <c r="I21" s="17"/>
      <c r="J21" s="103"/>
    </row>
    <row r="22" spans="1:10" s="98" customFormat="1" x14ac:dyDescent="0.3">
      <c r="A22" s="14">
        <v>6</v>
      </c>
      <c r="B22" s="194" t="s">
        <v>20</v>
      </c>
      <c r="C22" s="205" t="s">
        <v>96</v>
      </c>
      <c r="D22" s="206" t="s">
        <v>28</v>
      </c>
      <c r="E22" s="194" t="s">
        <v>0</v>
      </c>
      <c r="F22" s="156">
        <v>20</v>
      </c>
      <c r="G22" s="361">
        <v>1.9</v>
      </c>
      <c r="H22" s="156">
        <v>38</v>
      </c>
      <c r="I22" s="156"/>
      <c r="J22" s="103"/>
    </row>
    <row r="23" spans="1:10" s="98" customFormat="1" x14ac:dyDescent="0.3">
      <c r="A23" s="14">
        <v>4</v>
      </c>
      <c r="B23" s="194" t="s">
        <v>21</v>
      </c>
      <c r="C23" s="205" t="s">
        <v>96</v>
      </c>
      <c r="D23" s="206" t="s">
        <v>31</v>
      </c>
      <c r="E23" s="194" t="s">
        <v>0</v>
      </c>
      <c r="F23" s="156">
        <v>2000</v>
      </c>
      <c r="G23" s="361">
        <v>2.5</v>
      </c>
      <c r="H23" s="156">
        <v>5000</v>
      </c>
      <c r="I23" s="156"/>
      <c r="J23" s="103"/>
    </row>
    <row r="24" spans="1:10" s="98" customFormat="1" x14ac:dyDescent="0.3">
      <c r="A24" s="14">
        <v>6</v>
      </c>
      <c r="B24" s="194" t="s">
        <v>32</v>
      </c>
      <c r="C24" s="205" t="s">
        <v>96</v>
      </c>
      <c r="D24" s="206" t="s">
        <v>36</v>
      </c>
      <c r="E24" s="194" t="s">
        <v>0</v>
      </c>
      <c r="F24" s="156">
        <v>2000</v>
      </c>
      <c r="G24" s="361">
        <v>38.1</v>
      </c>
      <c r="H24" s="156">
        <v>76200</v>
      </c>
      <c r="I24" s="156"/>
      <c r="J24" s="103"/>
    </row>
    <row r="25" spans="1:10" s="98" customFormat="1" x14ac:dyDescent="0.3">
      <c r="A25" s="14">
        <v>6</v>
      </c>
      <c r="B25" s="194" t="s">
        <v>33</v>
      </c>
      <c r="C25" s="205" t="s">
        <v>96</v>
      </c>
      <c r="D25" s="206" t="s">
        <v>38</v>
      </c>
      <c r="E25" s="194" t="s">
        <v>0</v>
      </c>
      <c r="F25" s="156">
        <v>2000</v>
      </c>
      <c r="G25" s="360">
        <v>1.6</v>
      </c>
      <c r="H25" s="156">
        <v>3200</v>
      </c>
      <c r="I25" s="156"/>
      <c r="J25" s="103"/>
    </row>
    <row r="26" spans="1:10" s="98" customFormat="1" x14ac:dyDescent="0.3">
      <c r="A26" s="14">
        <v>6</v>
      </c>
      <c r="B26" s="194" t="s">
        <v>35</v>
      </c>
      <c r="C26" s="205" t="s">
        <v>96</v>
      </c>
      <c r="D26" s="206" t="s">
        <v>40</v>
      </c>
      <c r="E26" s="194" t="s">
        <v>0</v>
      </c>
      <c r="F26" s="156">
        <v>20</v>
      </c>
      <c r="G26" s="360">
        <v>5.6</v>
      </c>
      <c r="H26" s="17">
        <v>112</v>
      </c>
      <c r="I26" s="156"/>
      <c r="J26" s="103"/>
    </row>
    <row r="27" spans="1:10" s="98" customFormat="1" x14ac:dyDescent="0.3">
      <c r="A27" s="14">
        <v>6</v>
      </c>
      <c r="B27" s="194" t="s">
        <v>37</v>
      </c>
      <c r="C27" s="205" t="s">
        <v>96</v>
      </c>
      <c r="D27" s="206" t="s">
        <v>42</v>
      </c>
      <c r="E27" s="194" t="s">
        <v>0</v>
      </c>
      <c r="F27" s="156">
        <v>20</v>
      </c>
      <c r="G27" s="360">
        <v>3</v>
      </c>
      <c r="H27" s="17">
        <v>60</v>
      </c>
      <c r="I27" s="156"/>
      <c r="J27" s="103"/>
    </row>
    <row r="28" spans="1:10" s="98" customFormat="1" x14ac:dyDescent="0.3">
      <c r="A28" s="14">
        <v>6</v>
      </c>
      <c r="B28" s="194" t="s">
        <v>41</v>
      </c>
      <c r="C28" s="205" t="s">
        <v>96</v>
      </c>
      <c r="D28" s="206" t="s">
        <v>46</v>
      </c>
      <c r="E28" s="194" t="s">
        <v>0</v>
      </c>
      <c r="F28" s="156">
        <v>20</v>
      </c>
      <c r="G28" s="360">
        <v>1.8</v>
      </c>
      <c r="H28" s="17">
        <v>36</v>
      </c>
      <c r="I28" s="156"/>
      <c r="J28" s="103"/>
    </row>
    <row r="29" spans="1:10" s="98" customFormat="1" x14ac:dyDescent="0.3">
      <c r="A29" s="14">
        <v>6</v>
      </c>
      <c r="B29" s="194" t="s">
        <v>45</v>
      </c>
      <c r="C29" s="205" t="s">
        <v>96</v>
      </c>
      <c r="D29" s="206" t="s">
        <v>48</v>
      </c>
      <c r="E29" s="194" t="s">
        <v>0</v>
      </c>
      <c r="F29" s="156">
        <v>20</v>
      </c>
      <c r="G29" s="360">
        <v>2</v>
      </c>
      <c r="H29" s="17">
        <v>40</v>
      </c>
      <c r="I29" s="156"/>
      <c r="J29" s="103"/>
    </row>
    <row r="30" spans="1:10" s="98" customFormat="1" x14ac:dyDescent="0.3">
      <c r="A30" s="14">
        <v>4</v>
      </c>
      <c r="B30" s="194" t="s">
        <v>121</v>
      </c>
      <c r="C30" s="205" t="s">
        <v>96</v>
      </c>
      <c r="D30" s="206" t="s">
        <v>49</v>
      </c>
      <c r="E30" s="194" t="s">
        <v>0</v>
      </c>
      <c r="F30" s="156">
        <v>20</v>
      </c>
      <c r="G30" s="360">
        <v>1</v>
      </c>
      <c r="H30" s="17">
        <v>20</v>
      </c>
      <c r="I30" s="156"/>
      <c r="J30" s="103"/>
    </row>
    <row r="31" spans="1:10" s="13" customFormat="1" x14ac:dyDescent="0.3">
      <c r="A31" s="76" t="s">
        <v>7</v>
      </c>
      <c r="B31" s="78">
        <v>3</v>
      </c>
      <c r="C31" s="112"/>
      <c r="D31" s="72" t="s">
        <v>77</v>
      </c>
      <c r="E31" s="73"/>
      <c r="F31" s="74"/>
      <c r="G31" s="128"/>
      <c r="H31" s="79">
        <v>150506</v>
      </c>
      <c r="I31" s="79">
        <v>0</v>
      </c>
      <c r="J31" s="103"/>
    </row>
    <row r="32" spans="1:10" s="98" customFormat="1" ht="16.95" customHeight="1" x14ac:dyDescent="0.3">
      <c r="A32" s="14">
        <v>1</v>
      </c>
      <c r="B32" s="124" t="s">
        <v>59</v>
      </c>
      <c r="C32" s="16" t="s">
        <v>96</v>
      </c>
      <c r="D32" s="195" t="s">
        <v>24</v>
      </c>
      <c r="E32" s="124" t="s">
        <v>0</v>
      </c>
      <c r="F32" s="17">
        <v>2000</v>
      </c>
      <c r="G32" s="360">
        <v>11.5</v>
      </c>
      <c r="H32" s="17">
        <v>23000</v>
      </c>
      <c r="I32" s="17"/>
      <c r="J32" s="103"/>
    </row>
    <row r="33" spans="1:10" s="98" customFormat="1" x14ac:dyDescent="0.3">
      <c r="A33" s="14">
        <v>6</v>
      </c>
      <c r="B33" s="124" t="s">
        <v>57</v>
      </c>
      <c r="C33" s="16" t="s">
        <v>96</v>
      </c>
      <c r="D33" s="195" t="s">
        <v>25</v>
      </c>
      <c r="E33" s="124" t="s">
        <v>0</v>
      </c>
      <c r="F33" s="17">
        <v>2000</v>
      </c>
      <c r="G33" s="360">
        <v>10</v>
      </c>
      <c r="H33" s="17">
        <v>20000</v>
      </c>
      <c r="I33" s="17"/>
      <c r="J33" s="103"/>
    </row>
    <row r="34" spans="1:10" s="98" customFormat="1" x14ac:dyDescent="0.3">
      <c r="A34" s="14">
        <v>6</v>
      </c>
      <c r="B34" s="124" t="s">
        <v>81</v>
      </c>
      <c r="C34" s="16" t="s">
        <v>96</v>
      </c>
      <c r="D34" s="195" t="s">
        <v>26</v>
      </c>
      <c r="E34" s="124" t="s">
        <v>0</v>
      </c>
      <c r="F34" s="17">
        <v>2000</v>
      </c>
      <c r="G34" s="360">
        <v>5.2</v>
      </c>
      <c r="H34" s="17">
        <v>10400</v>
      </c>
      <c r="I34" s="17"/>
      <c r="J34" s="103"/>
    </row>
    <row r="35" spans="1:10" s="98" customFormat="1" x14ac:dyDescent="0.3">
      <c r="A35" s="14">
        <v>6</v>
      </c>
      <c r="B35" s="124" t="s">
        <v>82</v>
      </c>
      <c r="C35" s="16" t="s">
        <v>96</v>
      </c>
      <c r="D35" s="195" t="s">
        <v>27</v>
      </c>
      <c r="E35" s="124" t="s">
        <v>0</v>
      </c>
      <c r="F35" s="17">
        <v>2000</v>
      </c>
      <c r="G35" s="360">
        <v>3.5</v>
      </c>
      <c r="H35" s="17">
        <v>7000</v>
      </c>
      <c r="I35" s="17"/>
      <c r="J35" s="103"/>
    </row>
    <row r="36" spans="1:10" s="98" customFormat="1" x14ac:dyDescent="0.3">
      <c r="A36" s="14">
        <v>6</v>
      </c>
      <c r="B36" s="194" t="s">
        <v>83</v>
      </c>
      <c r="C36" s="221" t="s">
        <v>96</v>
      </c>
      <c r="D36" s="257" t="s">
        <v>28</v>
      </c>
      <c r="E36" s="258" t="s">
        <v>0</v>
      </c>
      <c r="F36" s="259">
        <v>20</v>
      </c>
      <c r="G36" s="360">
        <v>1.9</v>
      </c>
      <c r="H36" s="17">
        <v>38</v>
      </c>
      <c r="I36" s="156"/>
      <c r="J36" s="103"/>
    </row>
    <row r="37" spans="1:10" s="98" customFormat="1" x14ac:dyDescent="0.3">
      <c r="A37" s="14">
        <v>4</v>
      </c>
      <c r="B37" s="194" t="s">
        <v>84</v>
      </c>
      <c r="C37" s="269" t="s">
        <v>96</v>
      </c>
      <c r="D37" s="257" t="s">
        <v>31</v>
      </c>
      <c r="E37" s="258" t="s">
        <v>0</v>
      </c>
      <c r="F37" s="259">
        <v>2000</v>
      </c>
      <c r="G37" s="360">
        <v>5.2</v>
      </c>
      <c r="H37" s="260">
        <v>10400</v>
      </c>
      <c r="I37" s="156"/>
      <c r="J37" s="103"/>
    </row>
    <row r="38" spans="1:10" s="98" customFormat="1" x14ac:dyDescent="0.3">
      <c r="A38" s="14">
        <v>6</v>
      </c>
      <c r="B38" s="194" t="s">
        <v>86</v>
      </c>
      <c r="C38" s="205" t="s">
        <v>96</v>
      </c>
      <c r="D38" s="257" t="s">
        <v>36</v>
      </c>
      <c r="E38" s="258" t="s">
        <v>0</v>
      </c>
      <c r="F38" s="259">
        <v>2000</v>
      </c>
      <c r="G38" s="360">
        <v>38.1</v>
      </c>
      <c r="H38" s="260">
        <v>76200</v>
      </c>
      <c r="I38" s="156"/>
      <c r="J38" s="103"/>
    </row>
    <row r="39" spans="1:10" s="98" customFormat="1" x14ac:dyDescent="0.3">
      <c r="A39" s="14">
        <v>6</v>
      </c>
      <c r="B39" s="194" t="s">
        <v>87</v>
      </c>
      <c r="C39" s="205" t="s">
        <v>96</v>
      </c>
      <c r="D39" s="206" t="s">
        <v>38</v>
      </c>
      <c r="E39" s="194" t="s">
        <v>0</v>
      </c>
      <c r="F39" s="156">
        <v>2000</v>
      </c>
      <c r="G39" s="360">
        <v>1.6</v>
      </c>
      <c r="H39" s="156">
        <v>3200</v>
      </c>
      <c r="I39" s="207"/>
      <c r="J39" s="103"/>
    </row>
    <row r="40" spans="1:10" s="98" customFormat="1" x14ac:dyDescent="0.3">
      <c r="A40" s="14">
        <v>6</v>
      </c>
      <c r="B40" s="194" t="s">
        <v>88</v>
      </c>
      <c r="C40" s="205" t="s">
        <v>96</v>
      </c>
      <c r="D40" s="206" t="s">
        <v>40</v>
      </c>
      <c r="E40" s="194" t="s">
        <v>0</v>
      </c>
      <c r="F40" s="156">
        <v>20</v>
      </c>
      <c r="G40" s="361">
        <v>5.6</v>
      </c>
      <c r="H40" s="156">
        <v>112</v>
      </c>
      <c r="I40" s="207"/>
      <c r="J40" s="103"/>
    </row>
    <row r="41" spans="1:10" s="98" customFormat="1" x14ac:dyDescent="0.3">
      <c r="A41" s="14">
        <v>6</v>
      </c>
      <c r="B41" s="194" t="s">
        <v>89</v>
      </c>
      <c r="C41" s="205" t="s">
        <v>96</v>
      </c>
      <c r="D41" s="206" t="s">
        <v>42</v>
      </c>
      <c r="E41" s="194" t="s">
        <v>0</v>
      </c>
      <c r="F41" s="156">
        <v>20</v>
      </c>
      <c r="G41" s="361">
        <v>3</v>
      </c>
      <c r="H41" s="156">
        <v>60</v>
      </c>
      <c r="I41" s="207"/>
      <c r="J41" s="103"/>
    </row>
    <row r="42" spans="1:10" s="98" customFormat="1" x14ac:dyDescent="0.3">
      <c r="A42" s="14">
        <v>6</v>
      </c>
      <c r="B42" s="194" t="s">
        <v>91</v>
      </c>
      <c r="C42" s="205" t="s">
        <v>96</v>
      </c>
      <c r="D42" s="206" t="s">
        <v>46</v>
      </c>
      <c r="E42" s="194" t="s">
        <v>0</v>
      </c>
      <c r="F42" s="156">
        <v>20</v>
      </c>
      <c r="G42" s="361">
        <v>1.8</v>
      </c>
      <c r="H42" s="156">
        <v>36</v>
      </c>
      <c r="I42" s="207"/>
      <c r="J42" s="103"/>
    </row>
    <row r="43" spans="1:10" s="98" customFormat="1" x14ac:dyDescent="0.3">
      <c r="A43" s="14">
        <v>6</v>
      </c>
      <c r="B43" s="194" t="s">
        <v>93</v>
      </c>
      <c r="C43" s="205" t="s">
        <v>96</v>
      </c>
      <c r="D43" s="206" t="s">
        <v>48</v>
      </c>
      <c r="E43" s="194" t="s">
        <v>0</v>
      </c>
      <c r="F43" s="156">
        <v>20</v>
      </c>
      <c r="G43" s="361">
        <v>2</v>
      </c>
      <c r="H43" s="156">
        <v>40</v>
      </c>
      <c r="I43" s="207"/>
      <c r="J43" s="103"/>
    </row>
    <row r="44" spans="1:10" s="98" customFormat="1" x14ac:dyDescent="0.3">
      <c r="A44" s="14">
        <v>4</v>
      </c>
      <c r="B44" s="194" t="s">
        <v>94</v>
      </c>
      <c r="C44" s="205" t="s">
        <v>96</v>
      </c>
      <c r="D44" s="206" t="s">
        <v>49</v>
      </c>
      <c r="E44" s="194" t="s">
        <v>0</v>
      </c>
      <c r="F44" s="156">
        <v>20</v>
      </c>
      <c r="G44" s="361">
        <v>1</v>
      </c>
      <c r="H44" s="156">
        <v>20</v>
      </c>
      <c r="I44" s="207"/>
      <c r="J44" s="103"/>
    </row>
    <row r="45" spans="1:10" s="13" customFormat="1" ht="13.95" customHeight="1" x14ac:dyDescent="0.3">
      <c r="A45" s="76" t="s">
        <v>7</v>
      </c>
      <c r="B45" s="78">
        <v>4</v>
      </c>
      <c r="C45" s="112"/>
      <c r="D45" s="72" t="s">
        <v>127</v>
      </c>
      <c r="E45" s="73"/>
      <c r="F45" s="199"/>
      <c r="G45" s="199"/>
      <c r="H45" s="200">
        <v>66955</v>
      </c>
      <c r="I45" s="201">
        <v>0</v>
      </c>
      <c r="J45" s="98"/>
    </row>
    <row r="46" spans="1:10" s="98" customFormat="1" ht="13.8" x14ac:dyDescent="0.3">
      <c r="A46" s="97">
        <v>2</v>
      </c>
      <c r="B46" s="208" t="s">
        <v>23</v>
      </c>
      <c r="C46" s="205" t="s">
        <v>96</v>
      </c>
      <c r="D46" s="206" t="s">
        <v>56</v>
      </c>
      <c r="E46" s="194" t="s">
        <v>0</v>
      </c>
      <c r="F46" s="156">
        <v>350</v>
      </c>
      <c r="G46" s="361">
        <v>0.6</v>
      </c>
      <c r="H46" s="156">
        <v>210</v>
      </c>
      <c r="I46" s="209"/>
    </row>
    <row r="47" spans="1:10" s="98" customFormat="1" x14ac:dyDescent="0.3">
      <c r="A47" s="97"/>
      <c r="B47" s="194" t="s">
        <v>53</v>
      </c>
      <c r="C47" s="205" t="s">
        <v>96</v>
      </c>
      <c r="D47" s="206" t="s">
        <v>58</v>
      </c>
      <c r="E47" s="194" t="s">
        <v>0</v>
      </c>
      <c r="F47" s="156">
        <v>35000</v>
      </c>
      <c r="G47" s="361">
        <v>0.4</v>
      </c>
      <c r="H47" s="156">
        <v>14000</v>
      </c>
      <c r="I47" s="209"/>
      <c r="J47" s="103"/>
    </row>
    <row r="48" spans="1:10" s="98" customFormat="1" x14ac:dyDescent="0.3">
      <c r="A48" s="97"/>
      <c r="B48" s="194" t="s">
        <v>52</v>
      </c>
      <c r="C48" s="205" t="s">
        <v>96</v>
      </c>
      <c r="D48" s="206" t="s">
        <v>54</v>
      </c>
      <c r="E48" s="194" t="s">
        <v>0</v>
      </c>
      <c r="F48" s="156">
        <v>35000</v>
      </c>
      <c r="G48" s="361">
        <v>0.5</v>
      </c>
      <c r="H48" s="156">
        <v>17500</v>
      </c>
      <c r="I48" s="209"/>
      <c r="J48" s="103"/>
    </row>
    <row r="49" spans="1:10" s="98" customFormat="1" x14ac:dyDescent="0.3">
      <c r="A49" s="97">
        <v>11</v>
      </c>
      <c r="B49" s="208" t="s">
        <v>51</v>
      </c>
      <c r="C49" s="205" t="s">
        <v>96</v>
      </c>
      <c r="D49" s="206" t="s">
        <v>29</v>
      </c>
      <c r="E49" s="194" t="s">
        <v>0</v>
      </c>
      <c r="F49" s="156">
        <v>350</v>
      </c>
      <c r="G49" s="361">
        <v>0.7</v>
      </c>
      <c r="H49" s="156">
        <v>244.99999999999997</v>
      </c>
      <c r="I49" s="209"/>
      <c r="J49" s="103"/>
    </row>
    <row r="50" spans="1:10" s="98" customFormat="1" x14ac:dyDescent="0.3">
      <c r="A50" s="97">
        <v>15</v>
      </c>
      <c r="B50" s="194" t="s">
        <v>95</v>
      </c>
      <c r="C50" s="205" t="s">
        <v>96</v>
      </c>
      <c r="D50" s="206" t="s">
        <v>55</v>
      </c>
      <c r="E50" s="194" t="s">
        <v>0</v>
      </c>
      <c r="F50" s="156">
        <v>35000</v>
      </c>
      <c r="G50" s="361">
        <v>1</v>
      </c>
      <c r="H50" s="156">
        <v>35000</v>
      </c>
      <c r="I50" s="209"/>
      <c r="J50" s="103"/>
    </row>
    <row r="51" spans="1:10" s="12" customFormat="1" ht="15.6" x14ac:dyDescent="0.3">
      <c r="A51" s="18"/>
      <c r="B51" s="237"/>
      <c r="C51" s="238"/>
      <c r="D51" s="238"/>
      <c r="E51" s="328" t="s">
        <v>129</v>
      </c>
      <c r="F51" s="329"/>
      <c r="G51" s="329"/>
      <c r="H51" s="241">
        <v>422767</v>
      </c>
      <c r="I51" s="54">
        <v>0</v>
      </c>
      <c r="J51" s="104"/>
    </row>
    <row r="52" spans="1:10" ht="18" customHeight="1" x14ac:dyDescent="0.3">
      <c r="B52" s="239"/>
      <c r="D52" s="250" t="s">
        <v>130</v>
      </c>
      <c r="E52" s="240" t="s">
        <v>126</v>
      </c>
      <c r="F52" s="218"/>
      <c r="G52" s="272">
        <v>0.2374</v>
      </c>
      <c r="H52" s="242">
        <v>100364.8858</v>
      </c>
      <c r="I52" s="9"/>
      <c r="J52" s="2"/>
    </row>
    <row r="53" spans="1:10" ht="15.6" x14ac:dyDescent="0.3">
      <c r="B53" s="244"/>
      <c r="C53" s="245"/>
      <c r="D53" s="246" t="s">
        <v>66</v>
      </c>
      <c r="E53" s="325" t="s">
        <v>128</v>
      </c>
      <c r="F53" s="326"/>
      <c r="G53" s="327"/>
      <c r="H53" s="243">
        <v>523131.88579999999</v>
      </c>
    </row>
    <row r="54" spans="1:10" x14ac:dyDescent="0.3">
      <c r="G54" s="273"/>
    </row>
    <row r="55" spans="1:10" x14ac:dyDescent="0.3">
      <c r="G55" s="273"/>
    </row>
    <row r="56" spans="1:10" x14ac:dyDescent="0.3">
      <c r="G56" s="273"/>
    </row>
    <row r="58" spans="1:10" x14ac:dyDescent="0.3">
      <c r="G58" s="273"/>
    </row>
  </sheetData>
  <protectedRanges>
    <protectedRange password="C62E" sqref="I10" name="Intervalo1"/>
  </protectedRanges>
  <mergeCells count="11">
    <mergeCell ref="B2:F8"/>
    <mergeCell ref="E53:G53"/>
    <mergeCell ref="E51:G51"/>
    <mergeCell ref="H11:H12"/>
    <mergeCell ref="I11:I12"/>
    <mergeCell ref="B11:B12"/>
    <mergeCell ref="C11:C12"/>
    <mergeCell ref="D11:D12"/>
    <mergeCell ref="E11:E12"/>
    <mergeCell ref="F11:F12"/>
    <mergeCell ref="G11:G12"/>
  </mergeCells>
  <conditionalFormatting sqref="C14 C18:C30">
    <cfRule type="expression" dxfId="221" priority="17">
      <formula>#REF!=" "</formula>
    </cfRule>
  </conditionalFormatting>
  <conditionalFormatting sqref="C15">
    <cfRule type="expression" dxfId="220" priority="13">
      <formula>#REF!=" "</formula>
    </cfRule>
  </conditionalFormatting>
  <conditionalFormatting sqref="C16 D17:E17 D31:E31 C32:C44">
    <cfRule type="expression" dxfId="219" priority="12">
      <formula>#REF!=" "</formula>
    </cfRule>
  </conditionalFormatting>
  <conditionalFormatting sqref="C46:C50">
    <cfRule type="expression" dxfId="218" priority="11">
      <formula>#REF!=" "</formula>
    </cfRule>
  </conditionalFormatting>
  <conditionalFormatting sqref="D11:D12">
    <cfRule type="cellIs" dxfId="217" priority="9" operator="equal">
      <formula>"INSERIR CÓDIGO!"</formula>
    </cfRule>
  </conditionalFormatting>
  <conditionalFormatting sqref="D14:D16">
    <cfRule type="expression" dxfId="216" priority="10">
      <formula>#REF!=" "</formula>
    </cfRule>
  </conditionalFormatting>
  <conditionalFormatting sqref="D31">
    <cfRule type="cellIs" dxfId="215" priority="15" operator="equal">
      <formula>"INSERIR CÓDIGO!"</formula>
    </cfRule>
  </conditionalFormatting>
  <conditionalFormatting sqref="D45">
    <cfRule type="expression" dxfId="214" priority="7">
      <formula>#REF!=" "</formula>
    </cfRule>
    <cfRule type="cellIs" dxfId="213" priority="8" operator="equal">
      <formula>"INSERIR CÓDIGO!"</formula>
    </cfRule>
  </conditionalFormatting>
  <conditionalFormatting sqref="D53">
    <cfRule type="cellIs" dxfId="212" priority="3" operator="equal">
      <formula>"INSERIR CÓDIGO!"</formula>
    </cfRule>
    <cfRule type="expression" dxfId="211" priority="4">
      <formula>$A53&lt;&gt;#REF!</formula>
    </cfRule>
  </conditionalFormatting>
  <conditionalFormatting sqref="E45">
    <cfRule type="expression" dxfId="210" priority="14">
      <formula>#REF!=" "</formula>
    </cfRule>
  </conditionalFormatting>
  <conditionalFormatting sqref="F45:G45">
    <cfRule type="expression" dxfId="209" priority="18">
      <formula>#REF!=" "</formula>
    </cfRule>
  </conditionalFormatting>
  <conditionalFormatting sqref="G17">
    <cfRule type="expression" dxfId="208" priority="20">
      <formula>#REF!=" "</formula>
    </cfRule>
  </conditionalFormatting>
  <conditionalFormatting sqref="G31">
    <cfRule type="expression" dxfId="207" priority="1">
      <formula>#REF!=" "</formula>
    </cfRule>
  </conditionalFormatting>
  <conditionalFormatting sqref="I15:I16">
    <cfRule type="expression" dxfId="206" priority="21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9AE2-860A-405C-807E-0AAC1C35FDF2}">
  <sheetPr codeName="Planilha8">
    <tabColor theme="4" tint="0.39997558519241921"/>
    <pageSetUpPr autoPageBreaks="0" fitToPage="1"/>
  </sheetPr>
  <dimension ref="A1:L59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8.6640625" style="8" hidden="1" customWidth="1"/>
    <col min="4" max="4" width="13.5546875" style="8" customWidth="1"/>
    <col min="5" max="5" width="61.44140625" style="19" customWidth="1"/>
    <col min="6" max="6" width="9.33203125" style="10" customWidth="1"/>
    <col min="7" max="7" width="16.44140625" style="6" customWidth="1"/>
    <col min="8" max="8" width="19.6640625" style="7" customWidth="1"/>
    <col min="9" max="9" width="24.6640625" style="7" customWidth="1"/>
    <col min="10" max="10" width="15" style="20" hidden="1" customWidth="1"/>
    <col min="11" max="11" width="11.6640625" style="9" customWidth="1"/>
    <col min="12" max="12" width="18.109375" style="2" bestFit="1" customWidth="1"/>
    <col min="13" max="16384" width="11.44140625" style="2"/>
  </cols>
  <sheetData>
    <row r="1" spans="1:12" ht="7.2" customHeight="1" x14ac:dyDescent="0.3"/>
    <row r="2" spans="1:12" s="1" customFormat="1" ht="12" customHeight="1" x14ac:dyDescent="0.3">
      <c r="B2" s="338" t="s">
        <v>142</v>
      </c>
      <c r="C2" s="339"/>
      <c r="D2" s="339"/>
      <c r="E2" s="339"/>
      <c r="F2" s="339"/>
      <c r="G2" s="339"/>
      <c r="H2" s="214"/>
      <c r="I2" s="52"/>
      <c r="J2" s="53"/>
      <c r="K2" s="103"/>
    </row>
    <row r="3" spans="1:12" s="1" customFormat="1" ht="12" customHeight="1" x14ac:dyDescent="0.3">
      <c r="B3" s="313"/>
      <c r="C3" s="314"/>
      <c r="D3" s="314"/>
      <c r="E3" s="314"/>
      <c r="F3" s="314"/>
      <c r="G3" s="314"/>
      <c r="H3" s="215"/>
      <c r="J3" s="66"/>
      <c r="K3" s="103"/>
    </row>
    <row r="4" spans="1:12" ht="12" customHeight="1" x14ac:dyDescent="0.3">
      <c r="B4" s="313"/>
      <c r="C4" s="314"/>
      <c r="D4" s="314"/>
      <c r="E4" s="314"/>
      <c r="F4" s="314"/>
      <c r="G4" s="314"/>
      <c r="H4" s="215"/>
      <c r="I4" s="23"/>
      <c r="J4" s="4"/>
      <c r="K4" s="103"/>
    </row>
    <row r="5" spans="1:12" ht="12" customHeight="1" x14ac:dyDescent="0.3">
      <c r="B5" s="313"/>
      <c r="C5" s="314"/>
      <c r="D5" s="314"/>
      <c r="E5" s="314"/>
      <c r="F5" s="314"/>
      <c r="G5" s="314"/>
      <c r="H5" s="215"/>
      <c r="I5" s="23"/>
      <c r="J5" s="23"/>
      <c r="K5" s="103"/>
    </row>
    <row r="6" spans="1:12" ht="12" customHeight="1" x14ac:dyDescent="0.3">
      <c r="B6" s="313"/>
      <c r="C6" s="314"/>
      <c r="D6" s="314"/>
      <c r="E6" s="314"/>
      <c r="F6" s="314"/>
      <c r="G6" s="314"/>
      <c r="H6" s="215"/>
      <c r="I6" s="23"/>
      <c r="J6" s="23"/>
      <c r="K6" s="103"/>
    </row>
    <row r="7" spans="1:12" ht="12" customHeight="1" x14ac:dyDescent="0.3">
      <c r="B7" s="313"/>
      <c r="C7" s="314"/>
      <c r="D7" s="314"/>
      <c r="E7" s="314"/>
      <c r="F7" s="314"/>
      <c r="G7" s="314"/>
      <c r="H7" s="215"/>
      <c r="I7" s="23"/>
      <c r="J7" s="23"/>
      <c r="K7" s="103"/>
      <c r="L7" s="204">
        <v>0.01</v>
      </c>
    </row>
    <row r="8" spans="1:12" ht="12" customHeight="1" x14ac:dyDescent="0.3">
      <c r="B8" s="313"/>
      <c r="C8" s="314"/>
      <c r="D8" s="314"/>
      <c r="E8" s="314"/>
      <c r="F8" s="314"/>
      <c r="G8" s="314"/>
      <c r="H8" s="215"/>
      <c r="I8" s="23"/>
      <c r="J8" s="23"/>
      <c r="K8" s="103"/>
    </row>
    <row r="9" spans="1:12" s="1" customFormat="1" ht="6" customHeight="1" x14ac:dyDescent="0.3">
      <c r="B9" s="64"/>
      <c r="C9" s="67"/>
      <c r="D9" s="67"/>
      <c r="F9" s="21"/>
      <c r="G9" s="65"/>
      <c r="H9" s="121"/>
      <c r="J9" s="66"/>
      <c r="K9" s="103"/>
    </row>
    <row r="10" spans="1:12" ht="16.2" customHeight="1" x14ac:dyDescent="0.3">
      <c r="B10" s="91"/>
      <c r="C10" s="92"/>
      <c r="D10" s="92"/>
      <c r="E10" s="93" t="s">
        <v>3</v>
      </c>
      <c r="F10" s="94"/>
      <c r="G10" s="94"/>
      <c r="H10" s="94"/>
      <c r="I10" s="94"/>
      <c r="J10" s="94"/>
      <c r="K10" s="103"/>
    </row>
    <row r="11" spans="1:12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30" t="s">
        <v>4</v>
      </c>
      <c r="J11" s="336" t="s">
        <v>6</v>
      </c>
      <c r="K11" s="103"/>
    </row>
    <row r="12" spans="1:12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31"/>
      <c r="J12" s="337"/>
      <c r="K12" s="103"/>
    </row>
    <row r="13" spans="1:12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126"/>
      <c r="I13" s="79">
        <v>84000</v>
      </c>
      <c r="J13" s="79">
        <v>0</v>
      </c>
      <c r="K13" s="103"/>
    </row>
    <row r="14" spans="1:12" s="12" customFormat="1" x14ac:dyDescent="0.3">
      <c r="A14" s="14">
        <v>8</v>
      </c>
      <c r="B14" s="55" t="s">
        <v>14</v>
      </c>
      <c r="C14" s="16"/>
      <c r="D14" s="116" t="s">
        <v>96</v>
      </c>
      <c r="E14" s="193" t="s">
        <v>50</v>
      </c>
      <c r="F14" s="16" t="s">
        <v>0</v>
      </c>
      <c r="G14" s="16">
        <v>1500</v>
      </c>
      <c r="H14" s="360">
        <v>36</v>
      </c>
      <c r="I14" s="17">
        <v>54000</v>
      </c>
      <c r="J14" s="90"/>
      <c r="K14" s="103"/>
    </row>
    <row r="15" spans="1:12" s="98" customFormat="1" x14ac:dyDescent="0.3">
      <c r="A15" s="97">
        <v>7</v>
      </c>
      <c r="B15" s="55" t="s">
        <v>115</v>
      </c>
      <c r="C15" s="16"/>
      <c r="D15" s="116" t="s">
        <v>96</v>
      </c>
      <c r="E15" s="193" t="s">
        <v>22</v>
      </c>
      <c r="F15" s="16" t="s">
        <v>0</v>
      </c>
      <c r="G15" s="16">
        <v>15000</v>
      </c>
      <c r="H15" s="360">
        <v>1</v>
      </c>
      <c r="I15" s="17">
        <v>15000</v>
      </c>
      <c r="J15" s="90"/>
      <c r="K15" s="103"/>
    </row>
    <row r="16" spans="1:12" s="98" customFormat="1" x14ac:dyDescent="0.3">
      <c r="A16" s="97">
        <v>7</v>
      </c>
      <c r="B16" s="55" t="s">
        <v>116</v>
      </c>
      <c r="C16" s="16"/>
      <c r="D16" s="116" t="s">
        <v>96</v>
      </c>
      <c r="E16" s="193" t="s">
        <v>61</v>
      </c>
      <c r="F16" s="16" t="s">
        <v>0</v>
      </c>
      <c r="G16" s="16">
        <v>15000</v>
      </c>
      <c r="H16" s="360">
        <v>1</v>
      </c>
      <c r="I16" s="17">
        <v>15000</v>
      </c>
      <c r="J16" s="90"/>
      <c r="K16" s="103"/>
    </row>
    <row r="17" spans="1:11" s="13" customFormat="1" x14ac:dyDescent="0.3">
      <c r="A17" s="76" t="s">
        <v>7</v>
      </c>
      <c r="B17" s="78">
        <v>2</v>
      </c>
      <c r="C17" s="71"/>
      <c r="D17" s="112"/>
      <c r="E17" s="72" t="s">
        <v>78</v>
      </c>
      <c r="F17" s="73"/>
      <c r="G17" s="74"/>
      <c r="H17" s="126"/>
      <c r="I17" s="79">
        <v>138978</v>
      </c>
      <c r="J17" s="79">
        <v>0</v>
      </c>
      <c r="K17" s="103"/>
    </row>
    <row r="18" spans="1:11" s="98" customFormat="1" ht="16.95" customHeight="1" x14ac:dyDescent="0.3">
      <c r="A18" s="14">
        <v>1</v>
      </c>
      <c r="B18" s="55" t="s">
        <v>15</v>
      </c>
      <c r="C18" s="17"/>
      <c r="D18" s="116" t="s">
        <v>96</v>
      </c>
      <c r="E18" s="193" t="s">
        <v>24</v>
      </c>
      <c r="F18" s="16" t="s">
        <v>0</v>
      </c>
      <c r="G18" s="16">
        <v>2000</v>
      </c>
      <c r="H18" s="360">
        <v>11.5</v>
      </c>
      <c r="I18" s="17">
        <v>23000</v>
      </c>
      <c r="J18" s="90"/>
      <c r="K18" s="103"/>
    </row>
    <row r="19" spans="1:11" s="98" customFormat="1" x14ac:dyDescent="0.3">
      <c r="A19" s="14">
        <v>6</v>
      </c>
      <c r="B19" s="55" t="s">
        <v>17</v>
      </c>
      <c r="C19" s="17"/>
      <c r="D19" s="116" t="s">
        <v>96</v>
      </c>
      <c r="E19" s="193" t="s">
        <v>25</v>
      </c>
      <c r="F19" s="16" t="s">
        <v>0</v>
      </c>
      <c r="G19" s="16">
        <v>2000</v>
      </c>
      <c r="H19" s="360">
        <v>3.5</v>
      </c>
      <c r="I19" s="17">
        <v>7000</v>
      </c>
      <c r="J19" s="90"/>
      <c r="K19" s="103"/>
    </row>
    <row r="20" spans="1:11" s="98" customFormat="1" x14ac:dyDescent="0.3">
      <c r="A20" s="14">
        <v>6</v>
      </c>
      <c r="B20" s="55" t="s">
        <v>16</v>
      </c>
      <c r="C20" s="17"/>
      <c r="D20" s="116" t="s">
        <v>96</v>
      </c>
      <c r="E20" s="193" t="s">
        <v>26</v>
      </c>
      <c r="F20" s="16" t="s">
        <v>0</v>
      </c>
      <c r="G20" s="16">
        <v>2000</v>
      </c>
      <c r="H20" s="360">
        <v>5.2</v>
      </c>
      <c r="I20" s="17">
        <v>10400</v>
      </c>
      <c r="J20" s="90"/>
      <c r="K20" s="103"/>
    </row>
    <row r="21" spans="1:11" s="98" customFormat="1" x14ac:dyDescent="0.3">
      <c r="A21" s="14">
        <v>6</v>
      </c>
      <c r="B21" s="55" t="s">
        <v>19</v>
      </c>
      <c r="C21" s="17"/>
      <c r="D21" s="116" t="s">
        <v>96</v>
      </c>
      <c r="E21" s="193" t="s">
        <v>27</v>
      </c>
      <c r="F21" s="16" t="s">
        <v>0</v>
      </c>
      <c r="G21" s="16">
        <v>2000</v>
      </c>
      <c r="H21" s="360">
        <v>3.5</v>
      </c>
      <c r="I21" s="17">
        <v>7000</v>
      </c>
      <c r="J21" s="90"/>
      <c r="K21" s="103"/>
    </row>
    <row r="22" spans="1:11" s="98" customFormat="1" x14ac:dyDescent="0.3">
      <c r="A22" s="14">
        <v>6</v>
      </c>
      <c r="B22" s="208" t="s">
        <v>20</v>
      </c>
      <c r="C22" s="156"/>
      <c r="D22" s="210" t="s">
        <v>96</v>
      </c>
      <c r="E22" s="211" t="s">
        <v>28</v>
      </c>
      <c r="F22" s="205" t="s">
        <v>0</v>
      </c>
      <c r="G22" s="205">
        <v>20</v>
      </c>
      <c r="H22" s="361">
        <v>1.9</v>
      </c>
      <c r="I22" s="156">
        <v>38</v>
      </c>
      <c r="J22" s="212"/>
      <c r="K22" s="103"/>
    </row>
    <row r="23" spans="1:11" s="98" customFormat="1" x14ac:dyDescent="0.3">
      <c r="A23" s="14">
        <v>4</v>
      </c>
      <c r="B23" s="208" t="s">
        <v>21</v>
      </c>
      <c r="C23" s="156"/>
      <c r="D23" s="210" t="s">
        <v>96</v>
      </c>
      <c r="E23" s="211" t="s">
        <v>31</v>
      </c>
      <c r="F23" s="205" t="s">
        <v>0</v>
      </c>
      <c r="G23" s="205">
        <v>2000</v>
      </c>
      <c r="H23" s="361">
        <v>5.2</v>
      </c>
      <c r="I23" s="156">
        <v>10400</v>
      </c>
      <c r="J23" s="212"/>
      <c r="K23" s="103"/>
    </row>
    <row r="24" spans="1:11" s="98" customFormat="1" x14ac:dyDescent="0.3">
      <c r="A24" s="14">
        <v>6</v>
      </c>
      <c r="B24" s="208" t="s">
        <v>30</v>
      </c>
      <c r="C24" s="156"/>
      <c r="D24" s="210" t="s">
        <v>96</v>
      </c>
      <c r="E24" s="211" t="s">
        <v>34</v>
      </c>
      <c r="F24" s="205" t="s">
        <v>0</v>
      </c>
      <c r="G24" s="205">
        <v>20</v>
      </c>
      <c r="H24" s="361">
        <v>1.8</v>
      </c>
      <c r="I24" s="156">
        <v>36</v>
      </c>
      <c r="J24" s="212"/>
      <c r="K24" s="103"/>
    </row>
    <row r="25" spans="1:11" s="98" customFormat="1" x14ac:dyDescent="0.3">
      <c r="A25" s="14">
        <v>6</v>
      </c>
      <c r="B25" s="208" t="s">
        <v>32</v>
      </c>
      <c r="C25" s="156"/>
      <c r="D25" s="210" t="s">
        <v>96</v>
      </c>
      <c r="E25" s="211" t="s">
        <v>36</v>
      </c>
      <c r="F25" s="205" t="s">
        <v>0</v>
      </c>
      <c r="G25" s="205">
        <v>2000</v>
      </c>
      <c r="H25" s="360">
        <v>38.1</v>
      </c>
      <c r="I25" s="156">
        <v>76200</v>
      </c>
      <c r="J25" s="212"/>
      <c r="K25" s="103"/>
    </row>
    <row r="26" spans="1:11" s="98" customFormat="1" x14ac:dyDescent="0.3">
      <c r="A26" s="14">
        <v>6</v>
      </c>
      <c r="B26" s="208" t="s">
        <v>33</v>
      </c>
      <c r="C26" s="156"/>
      <c r="D26" s="210" t="s">
        <v>96</v>
      </c>
      <c r="E26" s="211" t="s">
        <v>38</v>
      </c>
      <c r="F26" s="205" t="s">
        <v>0</v>
      </c>
      <c r="G26" s="205">
        <v>2000</v>
      </c>
      <c r="H26" s="360">
        <v>1.6</v>
      </c>
      <c r="I26" s="17">
        <v>3200</v>
      </c>
      <c r="J26" s="212"/>
      <c r="K26" s="103"/>
    </row>
    <row r="27" spans="1:11" s="98" customFormat="1" x14ac:dyDescent="0.3">
      <c r="A27" s="14">
        <v>6</v>
      </c>
      <c r="B27" s="208" t="s">
        <v>35</v>
      </c>
      <c r="C27" s="156"/>
      <c r="D27" s="210" t="s">
        <v>96</v>
      </c>
      <c r="E27" s="211" t="s">
        <v>40</v>
      </c>
      <c r="F27" s="205" t="s">
        <v>0</v>
      </c>
      <c r="G27" s="205">
        <v>20</v>
      </c>
      <c r="H27" s="360">
        <v>5.6</v>
      </c>
      <c r="I27" s="17">
        <v>112</v>
      </c>
      <c r="J27" s="212"/>
      <c r="K27" s="103"/>
    </row>
    <row r="28" spans="1:11" s="98" customFormat="1" x14ac:dyDescent="0.3">
      <c r="A28" s="14">
        <v>6</v>
      </c>
      <c r="B28" s="208" t="s">
        <v>37</v>
      </c>
      <c r="C28" s="156"/>
      <c r="D28" s="210" t="s">
        <v>96</v>
      </c>
      <c r="E28" s="211" t="s">
        <v>42</v>
      </c>
      <c r="F28" s="205" t="s">
        <v>0</v>
      </c>
      <c r="G28" s="205">
        <v>20</v>
      </c>
      <c r="H28" s="360">
        <v>3</v>
      </c>
      <c r="I28" s="17">
        <v>60</v>
      </c>
      <c r="J28" s="212"/>
      <c r="K28" s="103"/>
    </row>
    <row r="29" spans="1:11" s="98" customFormat="1" x14ac:dyDescent="0.3">
      <c r="A29" s="14">
        <v>6</v>
      </c>
      <c r="B29" s="208" t="s">
        <v>39</v>
      </c>
      <c r="C29" s="156"/>
      <c r="D29" s="210" t="s">
        <v>96</v>
      </c>
      <c r="E29" s="211" t="s">
        <v>44</v>
      </c>
      <c r="F29" s="205" t="s">
        <v>0</v>
      </c>
      <c r="G29" s="205">
        <v>20</v>
      </c>
      <c r="H29" s="360">
        <v>1.8</v>
      </c>
      <c r="I29" s="17">
        <v>36</v>
      </c>
      <c r="J29" s="212"/>
      <c r="K29" s="103"/>
    </row>
    <row r="30" spans="1:11" s="98" customFormat="1" x14ac:dyDescent="0.3">
      <c r="A30" s="14">
        <v>6</v>
      </c>
      <c r="B30" s="208" t="s">
        <v>41</v>
      </c>
      <c r="C30" s="156"/>
      <c r="D30" s="210" t="s">
        <v>96</v>
      </c>
      <c r="E30" s="211" t="s">
        <v>46</v>
      </c>
      <c r="F30" s="205" t="s">
        <v>0</v>
      </c>
      <c r="G30" s="205">
        <v>20</v>
      </c>
      <c r="H30" s="360">
        <v>1.8</v>
      </c>
      <c r="I30" s="17">
        <v>36</v>
      </c>
      <c r="J30" s="212"/>
      <c r="K30" s="103"/>
    </row>
    <row r="31" spans="1:11" s="98" customFormat="1" x14ac:dyDescent="0.3">
      <c r="A31" s="14">
        <v>6</v>
      </c>
      <c r="B31" s="208" t="s">
        <v>43</v>
      </c>
      <c r="C31" s="156"/>
      <c r="D31" s="210" t="s">
        <v>96</v>
      </c>
      <c r="E31" s="211" t="s">
        <v>47</v>
      </c>
      <c r="F31" s="205" t="s">
        <v>0</v>
      </c>
      <c r="G31" s="205">
        <v>20</v>
      </c>
      <c r="H31" s="360">
        <v>70</v>
      </c>
      <c r="I31" s="17">
        <v>1400</v>
      </c>
      <c r="J31" s="212"/>
      <c r="K31" s="103"/>
    </row>
    <row r="32" spans="1:11" s="98" customFormat="1" x14ac:dyDescent="0.3">
      <c r="A32" s="14">
        <v>6</v>
      </c>
      <c r="B32" s="208" t="s">
        <v>45</v>
      </c>
      <c r="C32" s="156"/>
      <c r="D32" s="210" t="s">
        <v>96</v>
      </c>
      <c r="E32" s="211" t="s">
        <v>48</v>
      </c>
      <c r="F32" s="205" t="s">
        <v>0</v>
      </c>
      <c r="G32" s="205">
        <v>20</v>
      </c>
      <c r="H32" s="360">
        <v>2</v>
      </c>
      <c r="I32" s="17">
        <v>40</v>
      </c>
      <c r="J32" s="212"/>
      <c r="K32" s="103"/>
    </row>
    <row r="33" spans="1:11" s="98" customFormat="1" x14ac:dyDescent="0.3">
      <c r="A33" s="14">
        <v>4</v>
      </c>
      <c r="B33" s="208" t="s">
        <v>121</v>
      </c>
      <c r="C33" s="156"/>
      <c r="D33" s="210" t="s">
        <v>96</v>
      </c>
      <c r="E33" s="211" t="s">
        <v>49</v>
      </c>
      <c r="F33" s="205" t="s">
        <v>0</v>
      </c>
      <c r="G33" s="205">
        <v>20</v>
      </c>
      <c r="H33" s="360">
        <v>1</v>
      </c>
      <c r="I33" s="17">
        <v>20</v>
      </c>
      <c r="J33" s="212"/>
      <c r="K33" s="103"/>
    </row>
    <row r="34" spans="1:11" s="13" customFormat="1" x14ac:dyDescent="0.3">
      <c r="A34" s="76" t="s">
        <v>7</v>
      </c>
      <c r="B34" s="78">
        <v>3</v>
      </c>
      <c r="C34" s="71"/>
      <c r="D34" s="112"/>
      <c r="E34" s="72" t="s">
        <v>77</v>
      </c>
      <c r="F34" s="73"/>
      <c r="G34" s="74"/>
      <c r="H34" s="126"/>
      <c r="I34" s="79">
        <v>166378</v>
      </c>
      <c r="J34" s="79">
        <v>0</v>
      </c>
      <c r="K34" s="103"/>
    </row>
    <row r="35" spans="1:11" s="98" customFormat="1" ht="16.95" customHeight="1" x14ac:dyDescent="0.3">
      <c r="A35" s="14">
        <v>1</v>
      </c>
      <c r="B35" s="55" t="s">
        <v>59</v>
      </c>
      <c r="C35" s="17"/>
      <c r="D35" s="116" t="s">
        <v>96</v>
      </c>
      <c r="E35" s="193" t="s">
        <v>24</v>
      </c>
      <c r="F35" s="16" t="s">
        <v>0</v>
      </c>
      <c r="G35" s="16">
        <v>2000</v>
      </c>
      <c r="H35" s="360">
        <v>11.5</v>
      </c>
      <c r="I35" s="17">
        <v>23000</v>
      </c>
      <c r="J35" s="90"/>
      <c r="K35" s="103"/>
    </row>
    <row r="36" spans="1:11" s="98" customFormat="1" x14ac:dyDescent="0.3">
      <c r="A36" s="14">
        <v>6</v>
      </c>
      <c r="B36" s="55" t="s">
        <v>57</v>
      </c>
      <c r="C36" s="17"/>
      <c r="D36" s="271" t="s">
        <v>96</v>
      </c>
      <c r="E36" s="255" t="s">
        <v>25</v>
      </c>
      <c r="F36" s="256" t="s">
        <v>0</v>
      </c>
      <c r="G36" s="256">
        <v>2000</v>
      </c>
      <c r="H36" s="360">
        <v>10</v>
      </c>
      <c r="I36" s="17">
        <v>20000</v>
      </c>
      <c r="J36" s="90"/>
      <c r="K36" s="103"/>
    </row>
    <row r="37" spans="1:11" s="98" customFormat="1" x14ac:dyDescent="0.3">
      <c r="A37" s="14">
        <v>6</v>
      </c>
      <c r="B37" s="55" t="s">
        <v>81</v>
      </c>
      <c r="C37" s="17"/>
      <c r="D37" s="268" t="s">
        <v>96</v>
      </c>
      <c r="E37" s="255" t="s">
        <v>26</v>
      </c>
      <c r="F37" s="256" t="s">
        <v>0</v>
      </c>
      <c r="G37" s="256">
        <v>2000</v>
      </c>
      <c r="H37" s="360">
        <v>5.2</v>
      </c>
      <c r="I37" s="17">
        <v>10400</v>
      </c>
      <c r="J37" s="90"/>
      <c r="K37" s="103"/>
    </row>
    <row r="38" spans="1:11" s="98" customFormat="1" x14ac:dyDescent="0.3">
      <c r="A38" s="14">
        <v>6</v>
      </c>
      <c r="B38" s="55" t="s">
        <v>82</v>
      </c>
      <c r="C38" s="17"/>
      <c r="D38" s="116" t="s">
        <v>96</v>
      </c>
      <c r="E38" s="255" t="s">
        <v>27</v>
      </c>
      <c r="F38" s="256" t="s">
        <v>0</v>
      </c>
      <c r="G38" s="256">
        <v>2000</v>
      </c>
      <c r="H38" s="360">
        <v>7.9</v>
      </c>
      <c r="I38" s="17">
        <v>15800</v>
      </c>
      <c r="J38" s="90"/>
      <c r="K38" s="103"/>
    </row>
    <row r="39" spans="1:11" s="98" customFormat="1" x14ac:dyDescent="0.3">
      <c r="A39" s="14">
        <v>6</v>
      </c>
      <c r="B39" s="208" t="s">
        <v>83</v>
      </c>
      <c r="C39" s="156"/>
      <c r="D39" s="210" t="s">
        <v>96</v>
      </c>
      <c r="E39" s="211" t="s">
        <v>28</v>
      </c>
      <c r="F39" s="205" t="s">
        <v>0</v>
      </c>
      <c r="G39" s="205">
        <v>20</v>
      </c>
      <c r="H39" s="360">
        <v>1.9</v>
      </c>
      <c r="I39" s="17">
        <v>38</v>
      </c>
      <c r="J39" s="212"/>
      <c r="K39" s="103"/>
    </row>
    <row r="40" spans="1:11" s="98" customFormat="1" x14ac:dyDescent="0.3">
      <c r="A40" s="14">
        <v>4</v>
      </c>
      <c r="B40" s="208" t="s">
        <v>84</v>
      </c>
      <c r="C40" s="156"/>
      <c r="D40" s="210" t="s">
        <v>96</v>
      </c>
      <c r="E40" s="211" t="s">
        <v>31</v>
      </c>
      <c r="F40" s="205" t="s">
        <v>0</v>
      </c>
      <c r="G40" s="205">
        <v>2000</v>
      </c>
      <c r="H40" s="360">
        <v>8</v>
      </c>
      <c r="I40" s="17">
        <v>16000</v>
      </c>
      <c r="J40" s="212"/>
      <c r="K40" s="103"/>
    </row>
    <row r="41" spans="1:11" s="98" customFormat="1" x14ac:dyDescent="0.3">
      <c r="A41" s="14">
        <v>6</v>
      </c>
      <c r="B41" s="208" t="s">
        <v>85</v>
      </c>
      <c r="C41" s="156"/>
      <c r="D41" s="210" t="s">
        <v>96</v>
      </c>
      <c r="E41" s="211" t="s">
        <v>34</v>
      </c>
      <c r="F41" s="205" t="s">
        <v>0</v>
      </c>
      <c r="G41" s="205">
        <v>20</v>
      </c>
      <c r="H41" s="360">
        <v>1.8</v>
      </c>
      <c r="I41" s="17">
        <v>36</v>
      </c>
      <c r="J41" s="212"/>
      <c r="K41" s="103"/>
    </row>
    <row r="42" spans="1:11" s="98" customFormat="1" x14ac:dyDescent="0.3">
      <c r="A42" s="14">
        <v>6</v>
      </c>
      <c r="B42" s="208" t="s">
        <v>86</v>
      </c>
      <c r="C42" s="156"/>
      <c r="D42" s="210" t="s">
        <v>96</v>
      </c>
      <c r="E42" s="211" t="s">
        <v>36</v>
      </c>
      <c r="F42" s="205" t="s">
        <v>0</v>
      </c>
      <c r="G42" s="205">
        <v>2000</v>
      </c>
      <c r="H42" s="360">
        <v>38.1</v>
      </c>
      <c r="I42" s="17">
        <v>76200</v>
      </c>
      <c r="J42" s="212"/>
      <c r="K42" s="103"/>
    </row>
    <row r="43" spans="1:11" s="98" customFormat="1" x14ac:dyDescent="0.3">
      <c r="A43" s="14">
        <v>6</v>
      </c>
      <c r="B43" s="208" t="s">
        <v>87</v>
      </c>
      <c r="C43" s="156"/>
      <c r="D43" s="210" t="s">
        <v>96</v>
      </c>
      <c r="E43" s="211" t="s">
        <v>38</v>
      </c>
      <c r="F43" s="205" t="s">
        <v>0</v>
      </c>
      <c r="G43" s="205">
        <v>2000</v>
      </c>
      <c r="H43" s="360">
        <v>1.6</v>
      </c>
      <c r="I43" s="17">
        <v>3200</v>
      </c>
      <c r="J43" s="212"/>
      <c r="K43" s="103"/>
    </row>
    <row r="44" spans="1:11" s="98" customFormat="1" x14ac:dyDescent="0.3">
      <c r="A44" s="14">
        <v>6</v>
      </c>
      <c r="B44" s="208" t="s">
        <v>88</v>
      </c>
      <c r="C44" s="156"/>
      <c r="D44" s="210" t="s">
        <v>96</v>
      </c>
      <c r="E44" s="211" t="s">
        <v>40</v>
      </c>
      <c r="F44" s="205" t="s">
        <v>0</v>
      </c>
      <c r="G44" s="205">
        <v>20</v>
      </c>
      <c r="H44" s="360">
        <v>5.6</v>
      </c>
      <c r="I44" s="17">
        <v>112</v>
      </c>
      <c r="J44" s="212"/>
      <c r="K44" s="103"/>
    </row>
    <row r="45" spans="1:11" s="98" customFormat="1" x14ac:dyDescent="0.3">
      <c r="A45" s="14">
        <v>6</v>
      </c>
      <c r="B45" s="208" t="s">
        <v>89</v>
      </c>
      <c r="C45" s="156"/>
      <c r="D45" s="210" t="s">
        <v>96</v>
      </c>
      <c r="E45" s="211" t="s">
        <v>42</v>
      </c>
      <c r="F45" s="205" t="s">
        <v>0</v>
      </c>
      <c r="G45" s="205">
        <v>20</v>
      </c>
      <c r="H45" s="360">
        <v>3</v>
      </c>
      <c r="I45" s="17">
        <v>60</v>
      </c>
      <c r="J45" s="212"/>
      <c r="K45" s="103"/>
    </row>
    <row r="46" spans="1:11" s="98" customFormat="1" x14ac:dyDescent="0.3">
      <c r="A46" s="14">
        <v>6</v>
      </c>
      <c r="B46" s="208" t="s">
        <v>90</v>
      </c>
      <c r="C46" s="156"/>
      <c r="D46" s="210" t="s">
        <v>96</v>
      </c>
      <c r="E46" s="211" t="s">
        <v>44</v>
      </c>
      <c r="F46" s="205" t="s">
        <v>0</v>
      </c>
      <c r="G46" s="205">
        <v>20</v>
      </c>
      <c r="H46" s="360">
        <v>1.8</v>
      </c>
      <c r="I46" s="17">
        <v>36</v>
      </c>
      <c r="J46" s="212"/>
      <c r="K46" s="103"/>
    </row>
    <row r="47" spans="1:11" s="98" customFormat="1" x14ac:dyDescent="0.3">
      <c r="A47" s="14">
        <v>6</v>
      </c>
      <c r="B47" s="208" t="s">
        <v>91</v>
      </c>
      <c r="C47" s="156"/>
      <c r="D47" s="210" t="s">
        <v>96</v>
      </c>
      <c r="E47" s="211" t="s">
        <v>46</v>
      </c>
      <c r="F47" s="205" t="s">
        <v>0</v>
      </c>
      <c r="G47" s="205">
        <v>20</v>
      </c>
      <c r="H47" s="360">
        <v>1.8</v>
      </c>
      <c r="I47" s="17">
        <v>36</v>
      </c>
      <c r="J47" s="212"/>
      <c r="K47" s="103"/>
    </row>
    <row r="48" spans="1:11" s="98" customFormat="1" x14ac:dyDescent="0.3">
      <c r="A48" s="14">
        <v>6</v>
      </c>
      <c r="B48" s="208" t="s">
        <v>92</v>
      </c>
      <c r="C48" s="156"/>
      <c r="D48" s="210" t="s">
        <v>96</v>
      </c>
      <c r="E48" s="211" t="s">
        <v>47</v>
      </c>
      <c r="F48" s="205" t="s">
        <v>0</v>
      </c>
      <c r="G48" s="205">
        <v>20</v>
      </c>
      <c r="H48" s="360">
        <v>70</v>
      </c>
      <c r="I48" s="17">
        <v>1400</v>
      </c>
      <c r="J48" s="212"/>
      <c r="K48" s="103"/>
    </row>
    <row r="49" spans="1:12" s="98" customFormat="1" x14ac:dyDescent="0.3">
      <c r="A49" s="14">
        <v>6</v>
      </c>
      <c r="B49" s="208" t="s">
        <v>93</v>
      </c>
      <c r="C49" s="156"/>
      <c r="D49" s="210" t="s">
        <v>96</v>
      </c>
      <c r="E49" s="211" t="s">
        <v>48</v>
      </c>
      <c r="F49" s="205" t="s">
        <v>0</v>
      </c>
      <c r="G49" s="205">
        <v>20</v>
      </c>
      <c r="H49" s="360">
        <v>2</v>
      </c>
      <c r="I49" s="17">
        <v>40</v>
      </c>
      <c r="J49" s="212"/>
      <c r="K49" s="103"/>
    </row>
    <row r="50" spans="1:12" s="98" customFormat="1" x14ac:dyDescent="0.3">
      <c r="A50" s="14">
        <v>4</v>
      </c>
      <c r="B50" s="208" t="s">
        <v>94</v>
      </c>
      <c r="C50" s="156"/>
      <c r="D50" s="210" t="s">
        <v>96</v>
      </c>
      <c r="E50" s="211" t="s">
        <v>49</v>
      </c>
      <c r="F50" s="205" t="s">
        <v>0</v>
      </c>
      <c r="G50" s="205">
        <v>20</v>
      </c>
      <c r="H50" s="360">
        <v>1</v>
      </c>
      <c r="I50" s="17">
        <v>20</v>
      </c>
      <c r="J50" s="212"/>
      <c r="K50" s="103"/>
    </row>
    <row r="51" spans="1:12" s="13" customFormat="1" ht="13.5" customHeight="1" x14ac:dyDescent="0.3">
      <c r="A51" s="76" t="s">
        <v>7</v>
      </c>
      <c r="B51" s="78">
        <v>4</v>
      </c>
      <c r="C51" s="71"/>
      <c r="D51" s="112"/>
      <c r="E51" s="72" t="s">
        <v>127</v>
      </c>
      <c r="F51" s="73"/>
      <c r="G51" s="74"/>
      <c r="H51" s="126"/>
      <c r="I51" s="79">
        <v>66955</v>
      </c>
      <c r="J51" s="79">
        <v>0</v>
      </c>
      <c r="K51" s="102"/>
    </row>
    <row r="52" spans="1:12" s="98" customFormat="1" x14ac:dyDescent="0.3">
      <c r="A52" s="97">
        <v>2</v>
      </c>
      <c r="B52" s="208" t="s">
        <v>23</v>
      </c>
      <c r="C52" s="156"/>
      <c r="D52" s="210" t="s">
        <v>96</v>
      </c>
      <c r="E52" s="211" t="s">
        <v>56</v>
      </c>
      <c r="F52" s="205" t="s">
        <v>0</v>
      </c>
      <c r="G52" s="205">
        <v>350</v>
      </c>
      <c r="H52" s="361">
        <v>0.6</v>
      </c>
      <c r="I52" s="156">
        <v>210</v>
      </c>
      <c r="J52" s="212"/>
      <c r="K52" s="103"/>
    </row>
    <row r="53" spans="1:12" s="98" customFormat="1" x14ac:dyDescent="0.3">
      <c r="A53" s="97"/>
      <c r="B53" s="208" t="s">
        <v>53</v>
      </c>
      <c r="C53" s="156"/>
      <c r="D53" s="210" t="s">
        <v>96</v>
      </c>
      <c r="E53" s="211" t="s">
        <v>58</v>
      </c>
      <c r="F53" s="205" t="s">
        <v>0</v>
      </c>
      <c r="G53" s="205">
        <v>35000</v>
      </c>
      <c r="H53" s="361">
        <v>0.4</v>
      </c>
      <c r="I53" s="156">
        <v>14000</v>
      </c>
      <c r="J53" s="212"/>
      <c r="K53" s="103"/>
    </row>
    <row r="54" spans="1:12" s="98" customFormat="1" x14ac:dyDescent="0.3">
      <c r="A54" s="97"/>
      <c r="B54" s="208" t="s">
        <v>52</v>
      </c>
      <c r="C54" s="156"/>
      <c r="D54" s="210" t="s">
        <v>96</v>
      </c>
      <c r="E54" s="211" t="s">
        <v>54</v>
      </c>
      <c r="F54" s="205" t="s">
        <v>0</v>
      </c>
      <c r="G54" s="205">
        <v>35000</v>
      </c>
      <c r="H54" s="361">
        <v>0.5</v>
      </c>
      <c r="I54" s="156">
        <v>17500</v>
      </c>
      <c r="J54" s="212"/>
      <c r="K54" s="103"/>
    </row>
    <row r="55" spans="1:12" s="98" customFormat="1" x14ac:dyDescent="0.3">
      <c r="A55" s="97">
        <v>11</v>
      </c>
      <c r="B55" s="208" t="s">
        <v>51</v>
      </c>
      <c r="C55" s="156"/>
      <c r="D55" s="210" t="s">
        <v>96</v>
      </c>
      <c r="E55" s="211" t="s">
        <v>29</v>
      </c>
      <c r="F55" s="205" t="s">
        <v>0</v>
      </c>
      <c r="G55" s="205">
        <v>350</v>
      </c>
      <c r="H55" s="361">
        <v>0.7</v>
      </c>
      <c r="I55" s="156">
        <v>244.99999999999997</v>
      </c>
      <c r="J55" s="212"/>
      <c r="K55" s="103"/>
    </row>
    <row r="56" spans="1:12" s="98" customFormat="1" x14ac:dyDescent="0.3">
      <c r="A56" s="97">
        <v>11</v>
      </c>
      <c r="B56" s="208" t="s">
        <v>95</v>
      </c>
      <c r="C56" s="156"/>
      <c r="D56" s="210" t="s">
        <v>96</v>
      </c>
      <c r="E56" s="211" t="s">
        <v>55</v>
      </c>
      <c r="F56" s="205" t="s">
        <v>0</v>
      </c>
      <c r="G56" s="205">
        <v>35000</v>
      </c>
      <c r="H56" s="361">
        <v>1</v>
      </c>
      <c r="I56" s="156">
        <v>35000</v>
      </c>
      <c r="J56" s="212"/>
      <c r="K56" s="103"/>
    </row>
    <row r="57" spans="1:12" ht="19.8" x14ac:dyDescent="0.3">
      <c r="B57" s="237"/>
      <c r="C57" s="238"/>
      <c r="D57" s="238"/>
      <c r="E57" s="238"/>
      <c r="F57" s="328" t="s">
        <v>129</v>
      </c>
      <c r="G57" s="329"/>
      <c r="H57" s="329"/>
      <c r="I57" s="241">
        <v>456311</v>
      </c>
      <c r="J57" s="54">
        <v>0</v>
      </c>
      <c r="L57" s="159"/>
    </row>
    <row r="58" spans="1:12" ht="18" customHeight="1" x14ac:dyDescent="0.3">
      <c r="B58" s="239"/>
      <c r="E58" s="250" t="s">
        <v>130</v>
      </c>
      <c r="F58" s="240" t="s">
        <v>126</v>
      </c>
      <c r="G58" s="218"/>
      <c r="H58" s="272">
        <v>0.2374</v>
      </c>
      <c r="I58" s="242">
        <v>108328.2314</v>
      </c>
      <c r="J58" s="9"/>
      <c r="K58" s="2"/>
    </row>
    <row r="59" spans="1:12" ht="15.6" x14ac:dyDescent="0.3">
      <c r="B59" s="244"/>
      <c r="C59" s="244"/>
      <c r="D59" s="245"/>
      <c r="E59" s="246" t="s">
        <v>67</v>
      </c>
      <c r="F59" s="325" t="s">
        <v>128</v>
      </c>
      <c r="G59" s="326"/>
      <c r="H59" s="326"/>
      <c r="I59" s="243">
        <v>564639.23140000005</v>
      </c>
    </row>
  </sheetData>
  <protectedRanges>
    <protectedRange password="C62E" sqref="J10" name="Intervalo1"/>
  </protectedRanges>
  <mergeCells count="12">
    <mergeCell ref="B2:G8"/>
    <mergeCell ref="B11:B12"/>
    <mergeCell ref="C11:C12"/>
    <mergeCell ref="D11:D12"/>
    <mergeCell ref="E11:E12"/>
    <mergeCell ref="F11:F12"/>
    <mergeCell ref="G11:G12"/>
    <mergeCell ref="F59:H59"/>
    <mergeCell ref="F57:H57"/>
    <mergeCell ref="H11:H12"/>
    <mergeCell ref="I11:I12"/>
    <mergeCell ref="J11:J12"/>
  </mergeCells>
  <phoneticPr fontId="35" type="noConversion"/>
  <conditionalFormatting sqref="C14">
    <cfRule type="expression" dxfId="205" priority="24">
      <formula>#REF!=" "</formula>
    </cfRule>
  </conditionalFormatting>
  <conditionalFormatting sqref="C15:C16">
    <cfRule type="expression" dxfId="204" priority="22">
      <formula>#REF!=" "</formula>
    </cfRule>
  </conditionalFormatting>
  <conditionalFormatting sqref="C53:C56">
    <cfRule type="notContainsBlanks" dxfId="203" priority="23">
      <formula>LEN(TRIM(C53))&gt;0</formula>
    </cfRule>
  </conditionalFormatting>
  <conditionalFormatting sqref="D18:D32">
    <cfRule type="expression" dxfId="202" priority="21">
      <formula>#REF!=" "</formula>
    </cfRule>
  </conditionalFormatting>
  <conditionalFormatting sqref="E11:E12">
    <cfRule type="cellIs" dxfId="201" priority="14" operator="equal">
      <formula>"INSERIR CÓDIGO!"</formula>
    </cfRule>
  </conditionalFormatting>
  <conditionalFormatting sqref="E14 E16:E17 E34">
    <cfRule type="cellIs" dxfId="200" priority="37" operator="equal">
      <formula>"INSERIR CÓDIGO!"</formula>
    </cfRule>
  </conditionalFormatting>
  <conditionalFormatting sqref="E14">
    <cfRule type="expression" dxfId="199" priority="35">
      <formula>#REF!=" "</formula>
    </cfRule>
  </conditionalFormatting>
  <conditionalFormatting sqref="E14:E16">
    <cfRule type="expression" dxfId="198" priority="34">
      <formula>#REF!=" "</formula>
    </cfRule>
  </conditionalFormatting>
  <conditionalFormatting sqref="E16:E17 E34">
    <cfRule type="expression" dxfId="197" priority="38">
      <formula>#REF!=" "</formula>
    </cfRule>
  </conditionalFormatting>
  <conditionalFormatting sqref="E18:E33">
    <cfRule type="expression" dxfId="196" priority="33">
      <formula>#REF!=" "</formula>
    </cfRule>
  </conditionalFormatting>
  <conditionalFormatting sqref="E51">
    <cfRule type="cellIs" dxfId="195" priority="13" operator="equal">
      <formula>"INSERIR CÓDIGO!"</formula>
    </cfRule>
  </conditionalFormatting>
  <conditionalFormatting sqref="E59">
    <cfRule type="cellIs" dxfId="194" priority="8" operator="equal">
      <formula>"INSERIR CÓDIGO!"</formula>
    </cfRule>
    <cfRule type="expression" dxfId="193" priority="9">
      <formula>$A59&lt;&gt;#REF!</formula>
    </cfRule>
  </conditionalFormatting>
  <conditionalFormatting sqref="E35:G35 E39:G50">
    <cfRule type="expression" dxfId="192" priority="17">
      <formula>#REF!=" "</formula>
    </cfRule>
  </conditionalFormatting>
  <conditionalFormatting sqref="E36:G38">
    <cfRule type="expression" dxfId="191" priority="7">
      <formula>#REF!=" "</formula>
    </cfRule>
  </conditionalFormatting>
  <conditionalFormatting sqref="E52:G56">
    <cfRule type="expression" dxfId="190" priority="15">
      <formula>#REF!=" "</formula>
    </cfRule>
  </conditionalFormatting>
  <conditionalFormatting sqref="E51:H51">
    <cfRule type="expression" dxfId="189" priority="12">
      <formula>#REF!=" "</formula>
    </cfRule>
  </conditionalFormatting>
  <conditionalFormatting sqref="F15:F34">
    <cfRule type="expression" dxfId="188" priority="42">
      <formula>#REF!=" "</formula>
    </cfRule>
  </conditionalFormatting>
  <conditionalFormatting sqref="F14:G14 G15:G16">
    <cfRule type="expression" dxfId="187" priority="39">
      <formula>#REF!=" "</formula>
    </cfRule>
  </conditionalFormatting>
  <conditionalFormatting sqref="G18:G33">
    <cfRule type="expression" dxfId="186" priority="41">
      <formula>#REF!=" "</formula>
    </cfRule>
  </conditionalFormatting>
  <conditionalFormatting sqref="H17">
    <cfRule type="expression" dxfId="185" priority="20">
      <formula>#REF!=" "</formula>
    </cfRule>
  </conditionalFormatting>
  <conditionalFormatting sqref="H34">
    <cfRule type="expression" dxfId="184" priority="1">
      <formula>#REF!=" "</formula>
    </cfRule>
  </conditionalFormatting>
  <conditionalFormatting sqref="J14:J16 J18:J33 J35:J50 J52:J56">
    <cfRule type="expression" dxfId="183" priority="43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58A0-393C-4352-B2D6-84047F4F362A}">
  <sheetPr codeName="Planilha9">
    <tabColor theme="9" tint="0.79998168889431442"/>
    <pageSetUpPr autoPageBreaks="0" fitToPage="1"/>
  </sheetPr>
  <dimension ref="A1:K58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7.88671875" style="8" hidden="1" customWidth="1"/>
    <col min="4" max="4" width="13.5546875" style="8" customWidth="1"/>
    <col min="5" max="5" width="61.33203125" style="19" customWidth="1"/>
    <col min="6" max="6" width="10.6640625" style="10" customWidth="1"/>
    <col min="7" max="7" width="16.33203125" style="6" customWidth="1"/>
    <col min="8" max="8" width="19.6640625" style="95" customWidth="1"/>
    <col min="9" max="9" width="24.6640625" style="7" customWidth="1"/>
    <col min="10" max="10" width="11.6640625" style="9" customWidth="1"/>
    <col min="11" max="11" width="44.33203125" style="2" customWidth="1"/>
    <col min="12" max="16384" width="11.44140625" style="2"/>
  </cols>
  <sheetData>
    <row r="1" spans="1:10" ht="7.2" customHeight="1" x14ac:dyDescent="0.3"/>
    <row r="2" spans="1:10" s="1" customFormat="1" ht="12" customHeight="1" x14ac:dyDescent="0.3">
      <c r="B2" s="338" t="s">
        <v>141</v>
      </c>
      <c r="C2" s="339"/>
      <c r="D2" s="339"/>
      <c r="E2" s="339"/>
      <c r="F2" s="339"/>
      <c r="G2" s="339"/>
      <c r="H2" s="214"/>
      <c r="I2" s="214"/>
      <c r="J2" s="103"/>
    </row>
    <row r="3" spans="1:10" s="1" customFormat="1" ht="12" customHeight="1" x14ac:dyDescent="0.3">
      <c r="B3" s="313"/>
      <c r="C3" s="314"/>
      <c r="D3" s="314"/>
      <c r="E3" s="314"/>
      <c r="F3" s="314"/>
      <c r="G3" s="314"/>
      <c r="H3" s="215"/>
      <c r="I3" s="215"/>
      <c r="J3" s="103"/>
    </row>
    <row r="4" spans="1:10" ht="12" customHeight="1" x14ac:dyDescent="0.3">
      <c r="B4" s="313"/>
      <c r="C4" s="314"/>
      <c r="D4" s="314"/>
      <c r="E4" s="314"/>
      <c r="F4" s="314"/>
      <c r="G4" s="314"/>
      <c r="H4" s="215"/>
      <c r="I4" s="215"/>
      <c r="J4" s="103"/>
    </row>
    <row r="5" spans="1:10" ht="12" customHeight="1" x14ac:dyDescent="0.3">
      <c r="B5" s="313"/>
      <c r="C5" s="314"/>
      <c r="D5" s="314"/>
      <c r="E5" s="314"/>
      <c r="F5" s="314"/>
      <c r="G5" s="314"/>
      <c r="H5" s="215"/>
      <c r="I5" s="215"/>
      <c r="J5" s="103"/>
    </row>
    <row r="6" spans="1:10" ht="12" customHeight="1" x14ac:dyDescent="0.3">
      <c r="B6" s="313"/>
      <c r="C6" s="314"/>
      <c r="D6" s="314"/>
      <c r="E6" s="314"/>
      <c r="F6" s="314"/>
      <c r="G6" s="314"/>
      <c r="H6" s="215"/>
      <c r="I6" s="215"/>
      <c r="J6" s="103"/>
    </row>
    <row r="7" spans="1:10" ht="12" customHeight="1" x14ac:dyDescent="0.3">
      <c r="B7" s="313"/>
      <c r="C7" s="314"/>
      <c r="D7" s="314"/>
      <c r="E7" s="314"/>
      <c r="F7" s="314"/>
      <c r="G7" s="314"/>
      <c r="H7" s="215"/>
      <c r="I7" s="215"/>
      <c r="J7" s="103"/>
    </row>
    <row r="8" spans="1:10" ht="12" customHeight="1" x14ac:dyDescent="0.3">
      <c r="B8" s="313"/>
      <c r="C8" s="314"/>
      <c r="D8" s="314"/>
      <c r="E8" s="314"/>
      <c r="F8" s="314"/>
      <c r="G8" s="314"/>
      <c r="H8" s="215"/>
      <c r="I8" s="215"/>
      <c r="J8" s="103"/>
    </row>
    <row r="9" spans="1:10" s="1" customFormat="1" ht="6" customHeight="1" x14ac:dyDescent="0.3">
      <c r="B9" s="344"/>
      <c r="C9" s="345"/>
      <c r="D9" s="345"/>
      <c r="E9" s="345"/>
      <c r="F9" s="345"/>
      <c r="G9" s="345"/>
      <c r="H9" s="96"/>
      <c r="J9" s="103"/>
    </row>
    <row r="10" spans="1:10" ht="16.2" customHeight="1" x14ac:dyDescent="0.3">
      <c r="B10" s="91"/>
      <c r="C10" s="92"/>
      <c r="D10" s="92"/>
      <c r="E10" s="93" t="s">
        <v>3</v>
      </c>
      <c r="F10" s="123"/>
      <c r="G10" s="94"/>
      <c r="H10" s="94"/>
      <c r="I10" s="94"/>
      <c r="J10" s="103"/>
    </row>
    <row r="11" spans="1:10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30" t="s">
        <v>4</v>
      </c>
      <c r="J11" s="103"/>
    </row>
    <row r="12" spans="1:10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31"/>
      <c r="J12" s="103"/>
    </row>
    <row r="13" spans="1:10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75"/>
      <c r="I13" s="79">
        <v>92800</v>
      </c>
      <c r="J13" s="103"/>
    </row>
    <row r="14" spans="1:10" s="12" customFormat="1" x14ac:dyDescent="0.3">
      <c r="A14" s="14">
        <v>8</v>
      </c>
      <c r="B14" s="55" t="s">
        <v>14</v>
      </c>
      <c r="C14" s="16"/>
      <c r="D14" s="113" t="s">
        <v>96</v>
      </c>
      <c r="E14" s="193" t="s">
        <v>50</v>
      </c>
      <c r="F14" s="124" t="s">
        <v>0</v>
      </c>
      <c r="G14" s="17">
        <v>2000</v>
      </c>
      <c r="H14" s="359">
        <v>26.4</v>
      </c>
      <c r="I14" s="17">
        <v>52800</v>
      </c>
      <c r="J14" s="103"/>
    </row>
    <row r="15" spans="1:10" s="98" customFormat="1" x14ac:dyDescent="0.3">
      <c r="A15" s="97">
        <v>7</v>
      </c>
      <c r="B15" s="55" t="s">
        <v>115</v>
      </c>
      <c r="C15" s="16"/>
      <c r="D15" s="113" t="s">
        <v>96</v>
      </c>
      <c r="E15" s="193" t="s">
        <v>22</v>
      </c>
      <c r="F15" s="124" t="s">
        <v>0</v>
      </c>
      <c r="G15" s="17">
        <v>20000</v>
      </c>
      <c r="H15" s="359">
        <v>1</v>
      </c>
      <c r="I15" s="17">
        <v>20000</v>
      </c>
      <c r="J15" s="103"/>
    </row>
    <row r="16" spans="1:10" s="98" customFormat="1" x14ac:dyDescent="0.3">
      <c r="A16" s="97">
        <v>7</v>
      </c>
      <c r="B16" s="55" t="s">
        <v>116</v>
      </c>
      <c r="C16" s="16"/>
      <c r="D16" s="113" t="s">
        <v>96</v>
      </c>
      <c r="E16" s="193" t="s">
        <v>61</v>
      </c>
      <c r="F16" s="124" t="s">
        <v>0</v>
      </c>
      <c r="G16" s="17">
        <v>20000</v>
      </c>
      <c r="H16" s="359">
        <v>1</v>
      </c>
      <c r="I16" s="17">
        <v>20000</v>
      </c>
      <c r="J16" s="103"/>
    </row>
    <row r="17" spans="1:10" s="13" customFormat="1" x14ac:dyDescent="0.3">
      <c r="A17" s="76" t="s">
        <v>7</v>
      </c>
      <c r="B17" s="78">
        <v>2</v>
      </c>
      <c r="C17" s="71"/>
      <c r="D17" s="112"/>
      <c r="E17" s="72" t="s">
        <v>78</v>
      </c>
      <c r="F17" s="73"/>
      <c r="G17" s="74"/>
      <c r="H17" s="129"/>
      <c r="I17" s="79">
        <v>92000</v>
      </c>
      <c r="J17" s="103"/>
    </row>
    <row r="18" spans="1:10" s="98" customFormat="1" ht="16.5" customHeight="1" x14ac:dyDescent="0.3">
      <c r="A18" s="14">
        <v>1</v>
      </c>
      <c r="B18" s="55" t="s">
        <v>15</v>
      </c>
      <c r="C18" s="17"/>
      <c r="D18" s="113" t="s">
        <v>96</v>
      </c>
      <c r="E18" s="193" t="s">
        <v>24</v>
      </c>
      <c r="F18" s="124" t="s">
        <v>0</v>
      </c>
      <c r="G18" s="17">
        <v>2500</v>
      </c>
      <c r="H18" s="359">
        <v>11.5</v>
      </c>
      <c r="I18" s="17">
        <v>28750</v>
      </c>
      <c r="J18" s="103"/>
    </row>
    <row r="19" spans="1:10" s="98" customFormat="1" x14ac:dyDescent="0.3">
      <c r="A19" s="14">
        <v>6</v>
      </c>
      <c r="B19" s="55" t="s">
        <v>17</v>
      </c>
      <c r="C19" s="17"/>
      <c r="D19" s="113" t="s">
        <v>96</v>
      </c>
      <c r="E19" s="193" t="s">
        <v>25</v>
      </c>
      <c r="F19" s="124" t="s">
        <v>0</v>
      </c>
      <c r="G19" s="17">
        <v>2500</v>
      </c>
      <c r="H19" s="359">
        <v>3.5</v>
      </c>
      <c r="I19" s="17">
        <v>8750</v>
      </c>
      <c r="J19" s="103"/>
    </row>
    <row r="20" spans="1:10" s="98" customFormat="1" x14ac:dyDescent="0.3">
      <c r="A20" s="14">
        <v>6</v>
      </c>
      <c r="B20" s="55" t="s">
        <v>16</v>
      </c>
      <c r="C20" s="17"/>
      <c r="D20" s="113" t="s">
        <v>96</v>
      </c>
      <c r="E20" s="193" t="s">
        <v>26</v>
      </c>
      <c r="F20" s="124" t="s">
        <v>0</v>
      </c>
      <c r="G20" s="17">
        <v>2500</v>
      </c>
      <c r="H20" s="359">
        <v>5.2</v>
      </c>
      <c r="I20" s="17">
        <v>13000</v>
      </c>
      <c r="J20" s="103"/>
    </row>
    <row r="21" spans="1:10" s="98" customFormat="1" x14ac:dyDescent="0.3">
      <c r="A21" s="14">
        <v>6</v>
      </c>
      <c r="B21" s="55" t="s">
        <v>19</v>
      </c>
      <c r="C21" s="17"/>
      <c r="D21" s="113" t="s">
        <v>96</v>
      </c>
      <c r="E21" s="193" t="s">
        <v>27</v>
      </c>
      <c r="F21" s="124" t="s">
        <v>0</v>
      </c>
      <c r="G21" s="17">
        <v>2500</v>
      </c>
      <c r="H21" s="359">
        <v>3.5</v>
      </c>
      <c r="I21" s="17">
        <v>8750</v>
      </c>
      <c r="J21" s="103"/>
    </row>
    <row r="22" spans="1:10" s="98" customFormat="1" x14ac:dyDescent="0.3">
      <c r="A22" s="14">
        <v>4</v>
      </c>
      <c r="B22" s="55" t="s">
        <v>21</v>
      </c>
      <c r="C22" s="17"/>
      <c r="D22" s="113" t="s">
        <v>96</v>
      </c>
      <c r="E22" s="193" t="s">
        <v>31</v>
      </c>
      <c r="F22" s="124" t="s">
        <v>0</v>
      </c>
      <c r="G22" s="17">
        <v>2500</v>
      </c>
      <c r="H22" s="359">
        <v>2.5</v>
      </c>
      <c r="I22" s="17">
        <v>6250</v>
      </c>
      <c r="J22" s="103"/>
    </row>
    <row r="23" spans="1:10" s="98" customFormat="1" x14ac:dyDescent="0.3">
      <c r="A23" s="14">
        <v>6</v>
      </c>
      <c r="B23" s="55" t="s">
        <v>32</v>
      </c>
      <c r="C23" s="17"/>
      <c r="D23" s="113" t="s">
        <v>96</v>
      </c>
      <c r="E23" s="193" t="s">
        <v>36</v>
      </c>
      <c r="F23" s="124" t="s">
        <v>0</v>
      </c>
      <c r="G23" s="17">
        <v>2500</v>
      </c>
      <c r="H23" s="359">
        <v>9</v>
      </c>
      <c r="I23" s="17">
        <v>22500</v>
      </c>
      <c r="J23" s="103"/>
    </row>
    <row r="24" spans="1:10" s="98" customFormat="1" x14ac:dyDescent="0.3">
      <c r="A24" s="14">
        <v>6</v>
      </c>
      <c r="B24" s="55" t="s">
        <v>33</v>
      </c>
      <c r="C24" s="17"/>
      <c r="D24" s="113" t="s">
        <v>96</v>
      </c>
      <c r="E24" s="193" t="s">
        <v>38</v>
      </c>
      <c r="F24" s="124" t="s">
        <v>0</v>
      </c>
      <c r="G24" s="17">
        <v>2500</v>
      </c>
      <c r="H24" s="359">
        <v>1.6</v>
      </c>
      <c r="I24" s="17">
        <v>4000</v>
      </c>
      <c r="J24" s="103"/>
    </row>
    <row r="25" spans="1:10" s="13" customFormat="1" x14ac:dyDescent="0.3">
      <c r="A25" s="76" t="s">
        <v>7</v>
      </c>
      <c r="B25" s="78">
        <v>3</v>
      </c>
      <c r="C25" s="71"/>
      <c r="D25" s="112"/>
      <c r="E25" s="72" t="s">
        <v>77</v>
      </c>
      <c r="F25" s="73"/>
      <c r="G25" s="74"/>
      <c r="H25" s="129"/>
      <c r="I25" s="79">
        <v>108250</v>
      </c>
      <c r="J25" s="103"/>
    </row>
    <row r="26" spans="1:10" s="98" customFormat="1" ht="16.95" customHeight="1" x14ac:dyDescent="0.3">
      <c r="A26" s="14">
        <v>1</v>
      </c>
      <c r="B26" s="55" t="s">
        <v>59</v>
      </c>
      <c r="C26" s="17"/>
      <c r="D26" s="113" t="s">
        <v>96</v>
      </c>
      <c r="E26" s="193" t="s">
        <v>24</v>
      </c>
      <c r="F26" s="124" t="s">
        <v>0</v>
      </c>
      <c r="G26" s="17">
        <v>2500</v>
      </c>
      <c r="H26" s="359">
        <v>11.5</v>
      </c>
      <c r="I26" s="17">
        <v>28750</v>
      </c>
      <c r="J26" s="103"/>
    </row>
    <row r="27" spans="1:10" s="98" customFormat="1" x14ac:dyDescent="0.3">
      <c r="A27" s="14">
        <v>6</v>
      </c>
      <c r="B27" s="55" t="s">
        <v>57</v>
      </c>
      <c r="C27" s="17"/>
      <c r="D27" s="113" t="s">
        <v>96</v>
      </c>
      <c r="E27" s="193" t="s">
        <v>25</v>
      </c>
      <c r="F27" s="124" t="s">
        <v>0</v>
      </c>
      <c r="G27" s="17">
        <v>2500</v>
      </c>
      <c r="H27" s="359">
        <v>10</v>
      </c>
      <c r="I27" s="17">
        <v>25000</v>
      </c>
      <c r="J27" s="103"/>
    </row>
    <row r="28" spans="1:10" s="98" customFormat="1" x14ac:dyDescent="0.3">
      <c r="A28" s="14">
        <v>6</v>
      </c>
      <c r="B28" s="55" t="s">
        <v>81</v>
      </c>
      <c r="C28" s="17"/>
      <c r="D28" s="113" t="s">
        <v>96</v>
      </c>
      <c r="E28" s="193" t="s">
        <v>26</v>
      </c>
      <c r="F28" s="124" t="s">
        <v>0</v>
      </c>
      <c r="G28" s="17">
        <v>2500</v>
      </c>
      <c r="H28" s="359">
        <v>5.2</v>
      </c>
      <c r="I28" s="17">
        <v>13000</v>
      </c>
      <c r="J28" s="103"/>
    </row>
    <row r="29" spans="1:10" s="98" customFormat="1" x14ac:dyDescent="0.3">
      <c r="A29" s="14">
        <v>6</v>
      </c>
      <c r="B29" s="55" t="s">
        <v>82</v>
      </c>
      <c r="C29" s="17"/>
      <c r="D29" s="113" t="s">
        <v>96</v>
      </c>
      <c r="E29" s="193" t="s">
        <v>27</v>
      </c>
      <c r="F29" s="124" t="s">
        <v>0</v>
      </c>
      <c r="G29" s="17">
        <v>2500</v>
      </c>
      <c r="H29" s="359">
        <v>3.5</v>
      </c>
      <c r="I29" s="17">
        <v>8750</v>
      </c>
      <c r="J29" s="103"/>
    </row>
    <row r="30" spans="1:10" s="98" customFormat="1" x14ac:dyDescent="0.3">
      <c r="A30" s="14">
        <v>4</v>
      </c>
      <c r="B30" s="55" t="s">
        <v>84</v>
      </c>
      <c r="C30" s="17"/>
      <c r="D30" s="113" t="s">
        <v>96</v>
      </c>
      <c r="E30" s="193" t="s">
        <v>31</v>
      </c>
      <c r="F30" s="124" t="s">
        <v>0</v>
      </c>
      <c r="G30" s="17">
        <v>2500</v>
      </c>
      <c r="H30" s="359">
        <v>2.5</v>
      </c>
      <c r="I30" s="17">
        <v>6250</v>
      </c>
      <c r="J30" s="103"/>
    </row>
    <row r="31" spans="1:10" s="98" customFormat="1" x14ac:dyDescent="0.3">
      <c r="A31" s="14">
        <v>6</v>
      </c>
      <c r="B31" s="55" t="s">
        <v>86</v>
      </c>
      <c r="C31" s="17"/>
      <c r="D31" s="113" t="s">
        <v>96</v>
      </c>
      <c r="E31" s="193" t="s">
        <v>36</v>
      </c>
      <c r="F31" s="124" t="s">
        <v>0</v>
      </c>
      <c r="G31" s="17">
        <v>2500</v>
      </c>
      <c r="H31" s="359">
        <v>9</v>
      </c>
      <c r="I31" s="17">
        <v>22500</v>
      </c>
      <c r="J31" s="103"/>
    </row>
    <row r="32" spans="1:10" s="98" customFormat="1" ht="15.75" customHeight="1" x14ac:dyDescent="0.3">
      <c r="A32" s="14">
        <v>6</v>
      </c>
      <c r="B32" s="55" t="s">
        <v>87</v>
      </c>
      <c r="C32" s="17"/>
      <c r="D32" s="113" t="s">
        <v>96</v>
      </c>
      <c r="E32" s="193" t="s">
        <v>38</v>
      </c>
      <c r="F32" s="124" t="s">
        <v>0</v>
      </c>
      <c r="G32" s="17">
        <v>2500</v>
      </c>
      <c r="H32" s="359">
        <v>1.6</v>
      </c>
      <c r="I32" s="17">
        <v>4000</v>
      </c>
      <c r="J32" s="103"/>
    </row>
    <row r="33" spans="1:11" s="13" customFormat="1" ht="13.95" customHeight="1" x14ac:dyDescent="0.3">
      <c r="A33" s="76" t="s">
        <v>7</v>
      </c>
      <c r="B33" s="78">
        <v>4</v>
      </c>
      <c r="C33" s="71"/>
      <c r="D33" s="112"/>
      <c r="E33" s="72" t="s">
        <v>127</v>
      </c>
      <c r="F33" s="73"/>
      <c r="G33" s="74"/>
      <c r="H33" s="74"/>
      <c r="I33" s="79">
        <v>86450</v>
      </c>
      <c r="J33" s="103"/>
    </row>
    <row r="34" spans="1:11" s="98" customFormat="1" x14ac:dyDescent="0.3">
      <c r="A34" s="97"/>
      <c r="B34" s="55" t="s">
        <v>53</v>
      </c>
      <c r="C34" s="17"/>
      <c r="D34" s="113" t="s">
        <v>96</v>
      </c>
      <c r="E34" s="15" t="s">
        <v>58</v>
      </c>
      <c r="F34" s="124" t="s">
        <v>0</v>
      </c>
      <c r="G34" s="17">
        <v>45500</v>
      </c>
      <c r="H34" s="359">
        <v>0.4</v>
      </c>
      <c r="I34" s="17">
        <v>18200</v>
      </c>
      <c r="J34" s="103"/>
    </row>
    <row r="35" spans="1:11" s="98" customFormat="1" x14ac:dyDescent="0.3">
      <c r="A35" s="97"/>
      <c r="B35" s="55" t="s">
        <v>52</v>
      </c>
      <c r="C35" s="17"/>
      <c r="D35" s="113" t="s">
        <v>96</v>
      </c>
      <c r="E35" s="15" t="s">
        <v>54</v>
      </c>
      <c r="F35" s="124" t="s">
        <v>0</v>
      </c>
      <c r="G35" s="17">
        <v>45500</v>
      </c>
      <c r="H35" s="359">
        <v>0.5</v>
      </c>
      <c r="I35" s="17">
        <v>22750</v>
      </c>
      <c r="J35" s="103"/>
    </row>
    <row r="36" spans="1:11" s="98" customFormat="1" x14ac:dyDescent="0.3">
      <c r="A36" s="97">
        <v>15</v>
      </c>
      <c r="B36" s="55" t="s">
        <v>95</v>
      </c>
      <c r="C36" s="17"/>
      <c r="D36" s="270" t="s">
        <v>96</v>
      </c>
      <c r="E36" s="15" t="s">
        <v>55</v>
      </c>
      <c r="F36" s="266" t="s">
        <v>0</v>
      </c>
      <c r="G36" s="267">
        <v>45500</v>
      </c>
      <c r="H36" s="359">
        <v>1</v>
      </c>
      <c r="I36" s="17">
        <v>45500</v>
      </c>
      <c r="J36" s="103"/>
    </row>
    <row r="37" spans="1:11" s="12" customFormat="1" ht="19.2" x14ac:dyDescent="0.3">
      <c r="A37" s="18"/>
      <c r="B37" s="237"/>
      <c r="C37" s="238"/>
      <c r="D37" s="19"/>
      <c r="E37" s="238"/>
      <c r="F37" s="340" t="s">
        <v>129</v>
      </c>
      <c r="G37" s="329"/>
      <c r="H37" s="341"/>
      <c r="I37" s="241">
        <v>379500</v>
      </c>
      <c r="J37" s="104"/>
      <c r="K37" s="157"/>
    </row>
    <row r="38" spans="1:11" ht="18" customHeight="1" x14ac:dyDescent="0.3">
      <c r="B38" s="239"/>
      <c r="E38" s="250" t="s">
        <v>130</v>
      </c>
      <c r="F38" s="240" t="s">
        <v>126</v>
      </c>
      <c r="G38" s="218"/>
      <c r="H38" s="272">
        <v>0.2374</v>
      </c>
      <c r="I38" s="242">
        <v>90093.3</v>
      </c>
    </row>
    <row r="39" spans="1:11" ht="15.6" x14ac:dyDescent="0.3">
      <c r="B39" s="244"/>
      <c r="C39" s="244"/>
      <c r="D39" s="245"/>
      <c r="E39" s="246" t="s">
        <v>68</v>
      </c>
      <c r="F39" s="325" t="s">
        <v>128</v>
      </c>
      <c r="G39" s="326"/>
      <c r="H39" s="327"/>
      <c r="I39" s="243">
        <v>469593.3</v>
      </c>
    </row>
    <row r="40" spans="1:11" x14ac:dyDescent="0.3">
      <c r="H40" s="274"/>
    </row>
    <row r="41" spans="1:11" x14ac:dyDescent="0.3">
      <c r="H41" s="274"/>
    </row>
    <row r="42" spans="1:11" x14ac:dyDescent="0.3">
      <c r="H42" s="274"/>
    </row>
    <row r="43" spans="1:11" x14ac:dyDescent="0.3">
      <c r="H43" s="274"/>
    </row>
    <row r="44" spans="1:11" x14ac:dyDescent="0.3">
      <c r="H44" s="274"/>
    </row>
    <row r="45" spans="1:11" x14ac:dyDescent="0.3">
      <c r="H45" s="6"/>
    </row>
    <row r="46" spans="1:11" x14ac:dyDescent="0.3">
      <c r="H46" s="274"/>
    </row>
    <row r="47" spans="1:11" x14ac:dyDescent="0.3">
      <c r="H47" s="274"/>
    </row>
    <row r="48" spans="1:11" x14ac:dyDescent="0.3">
      <c r="H48" s="274"/>
    </row>
    <row r="49" spans="8:8" x14ac:dyDescent="0.3">
      <c r="H49" s="274"/>
    </row>
    <row r="50" spans="8:8" x14ac:dyDescent="0.3">
      <c r="H50" s="274"/>
    </row>
    <row r="52" spans="8:8" x14ac:dyDescent="0.3">
      <c r="H52" s="274"/>
    </row>
    <row r="53" spans="8:8" x14ac:dyDescent="0.3">
      <c r="H53" s="274"/>
    </row>
    <row r="54" spans="8:8" x14ac:dyDescent="0.3">
      <c r="H54" s="274"/>
    </row>
    <row r="55" spans="8:8" x14ac:dyDescent="0.3">
      <c r="H55" s="274"/>
    </row>
    <row r="56" spans="8:8" x14ac:dyDescent="0.3">
      <c r="H56" s="274"/>
    </row>
    <row r="58" spans="8:8" x14ac:dyDescent="0.3">
      <c r="H58" s="274"/>
    </row>
  </sheetData>
  <mergeCells count="11">
    <mergeCell ref="F39:H39"/>
    <mergeCell ref="F37:H37"/>
    <mergeCell ref="B2:G9"/>
    <mergeCell ref="H11:H12"/>
    <mergeCell ref="I11:I12"/>
    <mergeCell ref="B11:B12"/>
    <mergeCell ref="C11:C12"/>
    <mergeCell ref="E11:E12"/>
    <mergeCell ref="F11:F12"/>
    <mergeCell ref="G11:G12"/>
    <mergeCell ref="D11:D12"/>
  </mergeCells>
  <conditionalFormatting sqref="C15:C16 F33:H33">
    <cfRule type="expression" dxfId="182" priority="21">
      <formula>#REF!=" "</formula>
    </cfRule>
  </conditionalFormatting>
  <conditionalFormatting sqref="C34:C35">
    <cfRule type="notContainsBlanks" dxfId="181" priority="24">
      <formula>LEN(TRIM(C34))&gt;0</formula>
    </cfRule>
  </conditionalFormatting>
  <conditionalFormatting sqref="C14:D14 D15:D16">
    <cfRule type="expression" dxfId="180" priority="25">
      <formula>#REF!=" "</formula>
    </cfRule>
  </conditionalFormatting>
  <conditionalFormatting sqref="D26:D32 D34:E35 D36">
    <cfRule type="expression" dxfId="179" priority="19">
      <formula>#REF!=" "</formula>
    </cfRule>
  </conditionalFormatting>
  <conditionalFormatting sqref="E11:E12">
    <cfRule type="cellIs" dxfId="178" priority="11" operator="equal">
      <formula>"INSERIR CÓDIGO!"</formula>
    </cfRule>
  </conditionalFormatting>
  <conditionalFormatting sqref="E14:E16">
    <cfRule type="expression" dxfId="177" priority="18">
      <formula>#REF!=" "</formula>
    </cfRule>
  </conditionalFormatting>
  <conditionalFormatting sqref="E17 E25 E34:E35">
    <cfRule type="cellIs" dxfId="176" priority="22" operator="equal">
      <formula>"INSERIR CÓDIGO!"</formula>
    </cfRule>
  </conditionalFormatting>
  <conditionalFormatting sqref="E18:E24">
    <cfRule type="expression" dxfId="175" priority="17">
      <formula>#REF!=" "</formula>
    </cfRule>
  </conditionalFormatting>
  <conditionalFormatting sqref="E26:E32">
    <cfRule type="expression" dxfId="174" priority="16">
      <formula>#REF!=" "</formula>
    </cfRule>
  </conditionalFormatting>
  <conditionalFormatting sqref="E33">
    <cfRule type="expression" dxfId="173" priority="9">
      <formula>#REF!=" "</formula>
    </cfRule>
    <cfRule type="cellIs" dxfId="172" priority="10" operator="equal">
      <formula>"INSERIR CÓDIGO!"</formula>
    </cfRule>
  </conditionalFormatting>
  <conditionalFormatting sqref="E36">
    <cfRule type="expression" dxfId="171" priority="3">
      <formula>#REF!=" "</formula>
    </cfRule>
    <cfRule type="cellIs" dxfId="170" priority="4" operator="equal">
      <formula>"INSERIR CÓDIGO!"</formula>
    </cfRule>
  </conditionalFormatting>
  <conditionalFormatting sqref="E39">
    <cfRule type="cellIs" dxfId="169" priority="5" operator="equal">
      <formula>"INSERIR CÓDIGO!"</formula>
    </cfRule>
    <cfRule type="expression" dxfId="168" priority="6">
      <formula>$A39&lt;&gt;#REF!</formula>
    </cfRule>
  </conditionalFormatting>
  <conditionalFormatting sqref="E17:F17 D18:D24 E25:F25">
    <cfRule type="expression" dxfId="167" priority="20">
      <formula>#REF!=" "</formula>
    </cfRule>
  </conditionalFormatting>
  <conditionalFormatting sqref="H14:H32">
    <cfRule type="expression" dxfId="166" priority="13">
      <formula>#REF!=" "</formula>
    </cfRule>
  </conditionalFormatting>
  <conditionalFormatting sqref="H34:H36">
    <cfRule type="expression" dxfId="165" priority="1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E49DB-687F-4C05-B609-86CC3F1C9ACA}">
  <sheetPr codeName="Planilha10">
    <tabColor theme="9" tint="0.59999389629810485"/>
    <pageSetUpPr autoPageBreaks="0" fitToPage="1"/>
  </sheetPr>
  <dimension ref="A2:L58"/>
  <sheetViews>
    <sheetView view="pageBreakPreview" zoomScale="80" zoomScaleNormal="80" zoomScaleSheetLayoutView="80" workbookViewId="0"/>
  </sheetViews>
  <sheetFormatPr defaultColWidth="11.44140625" defaultRowHeight="14.4" x14ac:dyDescent="0.3"/>
  <cols>
    <col min="1" max="1" width="2.5546875" style="2" customWidth="1"/>
    <col min="2" max="2" width="11.44140625" style="8" customWidth="1"/>
    <col min="3" max="3" width="7.88671875" style="8" hidden="1" customWidth="1"/>
    <col min="4" max="4" width="13.6640625" style="8" customWidth="1"/>
    <col min="5" max="5" width="61.6640625" style="19" customWidth="1"/>
    <col min="6" max="6" width="9.33203125" style="10" customWidth="1"/>
    <col min="7" max="7" width="17.109375" style="6" customWidth="1"/>
    <col min="8" max="8" width="19.6640625" style="117" customWidth="1"/>
    <col min="9" max="9" width="24.6640625" style="7" customWidth="1"/>
    <col min="10" max="10" width="15" style="20" hidden="1" customWidth="1"/>
    <col min="11" max="12" width="11.6640625" style="9" customWidth="1"/>
    <col min="13" max="13" width="99.88671875" style="2" customWidth="1"/>
    <col min="14" max="16384" width="11.44140625" style="2"/>
  </cols>
  <sheetData>
    <row r="2" spans="1:12" s="1" customFormat="1" ht="12" customHeight="1" x14ac:dyDescent="0.3">
      <c r="B2" s="338" t="s">
        <v>143</v>
      </c>
      <c r="C2" s="339"/>
      <c r="D2" s="339"/>
      <c r="E2" s="339"/>
      <c r="F2" s="339"/>
      <c r="G2" s="339"/>
      <c r="H2" s="214"/>
      <c r="I2" s="52"/>
      <c r="J2" s="53"/>
      <c r="K2" s="103"/>
      <c r="L2" s="103"/>
    </row>
    <row r="3" spans="1:12" s="1" customFormat="1" ht="12" customHeight="1" x14ac:dyDescent="0.3">
      <c r="B3" s="313"/>
      <c r="C3" s="314"/>
      <c r="D3" s="314"/>
      <c r="E3" s="314"/>
      <c r="F3" s="314"/>
      <c r="G3" s="314"/>
      <c r="H3" s="215"/>
      <c r="J3" s="66"/>
      <c r="K3" s="103"/>
      <c r="L3" s="103"/>
    </row>
    <row r="4" spans="1:12" ht="12" customHeight="1" x14ac:dyDescent="0.3">
      <c r="B4" s="313"/>
      <c r="C4" s="314"/>
      <c r="D4" s="314"/>
      <c r="E4" s="314"/>
      <c r="F4" s="314"/>
      <c r="G4" s="314"/>
      <c r="H4" s="215"/>
      <c r="I4" s="23"/>
      <c r="J4" s="4"/>
      <c r="K4" s="103"/>
      <c r="L4" s="103"/>
    </row>
    <row r="5" spans="1:12" ht="12" customHeight="1" x14ac:dyDescent="0.3">
      <c r="B5" s="313"/>
      <c r="C5" s="314"/>
      <c r="D5" s="314"/>
      <c r="E5" s="314"/>
      <c r="F5" s="314"/>
      <c r="G5" s="314"/>
      <c r="H5" s="215"/>
      <c r="I5" s="23"/>
      <c r="J5" s="23"/>
      <c r="K5" s="103"/>
      <c r="L5" s="103"/>
    </row>
    <row r="6" spans="1:12" ht="12" customHeight="1" x14ac:dyDescent="0.3">
      <c r="B6" s="313"/>
      <c r="C6" s="314"/>
      <c r="D6" s="314"/>
      <c r="E6" s="314"/>
      <c r="F6" s="314"/>
      <c r="G6" s="314"/>
      <c r="H6" s="215"/>
      <c r="I6" s="23"/>
      <c r="J6" s="23"/>
      <c r="K6" s="103"/>
      <c r="L6" s="103"/>
    </row>
    <row r="7" spans="1:12" ht="12" customHeight="1" x14ac:dyDescent="0.3">
      <c r="B7" s="313"/>
      <c r="C7" s="314"/>
      <c r="D7" s="314"/>
      <c r="E7" s="314"/>
      <c r="F7" s="314"/>
      <c r="G7" s="314"/>
      <c r="H7" s="215"/>
      <c r="I7" s="23"/>
      <c r="J7" s="23"/>
      <c r="K7" s="203"/>
      <c r="L7" s="204">
        <v>0.01</v>
      </c>
    </row>
    <row r="8" spans="1:12" ht="12" customHeight="1" x14ac:dyDescent="0.3">
      <c r="B8" s="313"/>
      <c r="C8" s="314"/>
      <c r="D8" s="314"/>
      <c r="E8" s="314"/>
      <c r="F8" s="314"/>
      <c r="G8" s="314"/>
      <c r="H8" s="215"/>
      <c r="I8" s="23"/>
      <c r="J8" s="23"/>
      <c r="K8" s="103"/>
      <c r="L8" s="103"/>
    </row>
    <row r="9" spans="1:12" s="1" customFormat="1" ht="12" customHeight="1" x14ac:dyDescent="0.3">
      <c r="B9" s="344"/>
      <c r="C9" s="345"/>
      <c r="D9" s="345"/>
      <c r="E9" s="345"/>
      <c r="F9" s="345"/>
      <c r="G9" s="345"/>
      <c r="H9" s="216"/>
      <c r="J9" s="66"/>
      <c r="K9" s="103"/>
      <c r="L9" s="103"/>
    </row>
    <row r="10" spans="1:12" ht="18" x14ac:dyDescent="0.3">
      <c r="B10" s="91"/>
      <c r="C10" s="92"/>
      <c r="D10" s="92"/>
      <c r="E10" s="93" t="s">
        <v>3</v>
      </c>
      <c r="F10" s="94"/>
      <c r="G10" s="123"/>
      <c r="H10" s="119"/>
      <c r="I10" s="94"/>
      <c r="J10" s="94"/>
      <c r="K10" s="103"/>
      <c r="L10" s="103"/>
    </row>
    <row r="11" spans="1:12" s="11" customFormat="1" ht="13.5" customHeight="1" x14ac:dyDescent="0.3">
      <c r="A11" s="99"/>
      <c r="B11" s="332" t="s">
        <v>5</v>
      </c>
      <c r="C11" s="342" t="s">
        <v>1</v>
      </c>
      <c r="D11" s="332" t="s">
        <v>80</v>
      </c>
      <c r="E11" s="333" t="s">
        <v>13</v>
      </c>
      <c r="F11" s="334" t="s">
        <v>2</v>
      </c>
      <c r="G11" s="323" t="s">
        <v>125</v>
      </c>
      <c r="H11" s="323" t="s">
        <v>131</v>
      </c>
      <c r="I11" s="330" t="s">
        <v>4</v>
      </c>
      <c r="J11" s="336" t="s">
        <v>6</v>
      </c>
      <c r="K11" s="103"/>
    </row>
    <row r="12" spans="1:12" s="11" customFormat="1" x14ac:dyDescent="0.3">
      <c r="A12" s="99"/>
      <c r="B12" s="318"/>
      <c r="C12" s="343"/>
      <c r="D12" s="318"/>
      <c r="E12" s="333"/>
      <c r="F12" s="334"/>
      <c r="G12" s="324"/>
      <c r="H12" s="324"/>
      <c r="I12" s="331"/>
      <c r="J12" s="337"/>
      <c r="K12" s="103"/>
    </row>
    <row r="13" spans="1:12" s="13" customFormat="1" x14ac:dyDescent="0.3">
      <c r="A13" s="76" t="s">
        <v>7</v>
      </c>
      <c r="B13" s="78">
        <v>1</v>
      </c>
      <c r="C13" s="71"/>
      <c r="D13" s="112"/>
      <c r="E13" s="72" t="s">
        <v>18</v>
      </c>
      <c r="F13" s="73"/>
      <c r="G13" s="74"/>
      <c r="H13" s="127"/>
      <c r="I13" s="79">
        <v>97600</v>
      </c>
      <c r="J13" s="79">
        <v>0</v>
      </c>
      <c r="K13" s="103"/>
    </row>
    <row r="14" spans="1:12" s="12" customFormat="1" x14ac:dyDescent="0.3">
      <c r="A14" s="14">
        <v>8</v>
      </c>
      <c r="B14" s="55" t="s">
        <v>14</v>
      </c>
      <c r="C14" s="16"/>
      <c r="D14" s="16" t="s">
        <v>96</v>
      </c>
      <c r="E14" s="193" t="s">
        <v>50</v>
      </c>
      <c r="F14" s="124" t="s">
        <v>0</v>
      </c>
      <c r="G14" s="17">
        <v>2000</v>
      </c>
      <c r="H14" s="360">
        <v>28.8</v>
      </c>
      <c r="I14" s="17">
        <v>57600</v>
      </c>
      <c r="J14" s="17"/>
      <c r="K14" s="103"/>
    </row>
    <row r="15" spans="1:12" s="98" customFormat="1" x14ac:dyDescent="0.3">
      <c r="A15" s="97">
        <v>7</v>
      </c>
      <c r="B15" s="55" t="s">
        <v>115</v>
      </c>
      <c r="C15" s="16"/>
      <c r="D15" s="16" t="s">
        <v>96</v>
      </c>
      <c r="E15" s="193" t="s">
        <v>22</v>
      </c>
      <c r="F15" s="124" t="s">
        <v>0</v>
      </c>
      <c r="G15" s="17">
        <v>20000</v>
      </c>
      <c r="H15" s="360">
        <v>1</v>
      </c>
      <c r="I15" s="17">
        <v>20000</v>
      </c>
      <c r="J15" s="16"/>
      <c r="K15" s="103"/>
    </row>
    <row r="16" spans="1:12" s="98" customFormat="1" x14ac:dyDescent="0.3">
      <c r="A16" s="97">
        <v>7</v>
      </c>
      <c r="B16" s="55" t="s">
        <v>116</v>
      </c>
      <c r="C16" s="16"/>
      <c r="D16" s="16" t="s">
        <v>96</v>
      </c>
      <c r="E16" s="193" t="s">
        <v>61</v>
      </c>
      <c r="F16" s="124" t="s">
        <v>0</v>
      </c>
      <c r="G16" s="17">
        <v>20000</v>
      </c>
      <c r="H16" s="360">
        <v>1</v>
      </c>
      <c r="I16" s="17">
        <v>20000</v>
      </c>
      <c r="J16" s="16"/>
      <c r="K16" s="103"/>
    </row>
    <row r="17" spans="1:11" s="13" customFormat="1" x14ac:dyDescent="0.3">
      <c r="A17" s="76" t="s">
        <v>7</v>
      </c>
      <c r="B17" s="78">
        <v>2</v>
      </c>
      <c r="C17" s="71"/>
      <c r="D17" s="112"/>
      <c r="E17" s="192" t="s">
        <v>78</v>
      </c>
      <c r="F17" s="73"/>
      <c r="G17" s="74"/>
      <c r="H17" s="128"/>
      <c r="I17" s="79">
        <v>165132.5</v>
      </c>
      <c r="J17" s="79">
        <v>0</v>
      </c>
      <c r="K17" s="103"/>
    </row>
    <row r="18" spans="1:11" s="98" customFormat="1" x14ac:dyDescent="0.3">
      <c r="A18" s="14">
        <v>1</v>
      </c>
      <c r="B18" s="124" t="s">
        <v>15</v>
      </c>
      <c r="C18" s="17"/>
      <c r="D18" s="16" t="s">
        <v>96</v>
      </c>
      <c r="E18" s="195" t="s">
        <v>24</v>
      </c>
      <c r="F18" s="124" t="s">
        <v>0</v>
      </c>
      <c r="G18" s="17">
        <v>2500</v>
      </c>
      <c r="H18" s="360">
        <v>11.5</v>
      </c>
      <c r="I18" s="17">
        <v>28750</v>
      </c>
      <c r="J18" s="17"/>
      <c r="K18" s="103"/>
    </row>
    <row r="19" spans="1:11" s="98" customFormat="1" x14ac:dyDescent="0.3">
      <c r="A19" s="14">
        <v>6</v>
      </c>
      <c r="B19" s="124" t="s">
        <v>17</v>
      </c>
      <c r="C19" s="17"/>
      <c r="D19" s="16" t="s">
        <v>96</v>
      </c>
      <c r="E19" s="195" t="s">
        <v>25</v>
      </c>
      <c r="F19" s="124" t="s">
        <v>0</v>
      </c>
      <c r="G19" s="17">
        <v>2500</v>
      </c>
      <c r="H19" s="360">
        <v>3.5</v>
      </c>
      <c r="I19" s="17">
        <v>8750</v>
      </c>
      <c r="J19" s="17"/>
      <c r="K19" s="103"/>
    </row>
    <row r="20" spans="1:11" s="98" customFormat="1" x14ac:dyDescent="0.3">
      <c r="A20" s="14">
        <v>6</v>
      </c>
      <c r="B20" s="124" t="s">
        <v>16</v>
      </c>
      <c r="C20" s="17"/>
      <c r="D20" s="16" t="s">
        <v>96</v>
      </c>
      <c r="E20" s="195" t="s">
        <v>26</v>
      </c>
      <c r="F20" s="124" t="s">
        <v>0</v>
      </c>
      <c r="G20" s="17">
        <v>2500</v>
      </c>
      <c r="H20" s="360">
        <v>5.2</v>
      </c>
      <c r="I20" s="17">
        <v>13000</v>
      </c>
      <c r="J20" s="17"/>
      <c r="K20" s="103"/>
    </row>
    <row r="21" spans="1:11" s="98" customFormat="1" x14ac:dyDescent="0.3">
      <c r="A21" s="14">
        <v>6</v>
      </c>
      <c r="B21" s="124" t="s">
        <v>19</v>
      </c>
      <c r="C21" s="17"/>
      <c r="D21" s="16" t="s">
        <v>96</v>
      </c>
      <c r="E21" s="195" t="s">
        <v>27</v>
      </c>
      <c r="F21" s="124" t="s">
        <v>0</v>
      </c>
      <c r="G21" s="17">
        <v>2500</v>
      </c>
      <c r="H21" s="360">
        <v>3.5</v>
      </c>
      <c r="I21" s="17">
        <v>8750</v>
      </c>
      <c r="J21" s="17"/>
      <c r="K21" s="103"/>
    </row>
    <row r="22" spans="1:11" s="98" customFormat="1" x14ac:dyDescent="0.3">
      <c r="A22" s="14">
        <v>6</v>
      </c>
      <c r="B22" s="194" t="s">
        <v>20</v>
      </c>
      <c r="C22" s="156"/>
      <c r="D22" s="205" t="s">
        <v>96</v>
      </c>
      <c r="E22" s="206" t="s">
        <v>28</v>
      </c>
      <c r="F22" s="194" t="s">
        <v>0</v>
      </c>
      <c r="G22" s="156">
        <v>25</v>
      </c>
      <c r="H22" s="361">
        <v>1.9</v>
      </c>
      <c r="I22" s="156">
        <v>47.5</v>
      </c>
      <c r="J22" s="155"/>
      <c r="K22" s="103"/>
    </row>
    <row r="23" spans="1:11" s="98" customFormat="1" x14ac:dyDescent="0.3">
      <c r="A23" s="14">
        <v>4</v>
      </c>
      <c r="B23" s="194" t="s">
        <v>21</v>
      </c>
      <c r="C23" s="156"/>
      <c r="D23" s="205" t="s">
        <v>96</v>
      </c>
      <c r="E23" s="206" t="s">
        <v>31</v>
      </c>
      <c r="F23" s="194" t="s">
        <v>0</v>
      </c>
      <c r="G23" s="156">
        <v>2500</v>
      </c>
      <c r="H23" s="361">
        <v>2.5</v>
      </c>
      <c r="I23" s="156">
        <v>6250</v>
      </c>
      <c r="J23" s="17"/>
      <c r="K23" s="103"/>
    </row>
    <row r="24" spans="1:11" s="98" customFormat="1" x14ac:dyDescent="0.3">
      <c r="A24" s="14">
        <v>6</v>
      </c>
      <c r="B24" s="194" t="s">
        <v>32</v>
      </c>
      <c r="C24" s="156"/>
      <c r="D24" s="205" t="s">
        <v>96</v>
      </c>
      <c r="E24" s="206" t="s">
        <v>36</v>
      </c>
      <c r="F24" s="194" t="s">
        <v>0</v>
      </c>
      <c r="G24" s="156">
        <v>2500</v>
      </c>
      <c r="H24" s="361">
        <v>38.1</v>
      </c>
      <c r="I24" s="156">
        <v>95250</v>
      </c>
      <c r="J24" s="17"/>
      <c r="K24" s="103"/>
    </row>
    <row r="25" spans="1:11" s="98" customFormat="1" x14ac:dyDescent="0.3">
      <c r="A25" s="14">
        <v>6</v>
      </c>
      <c r="B25" s="194" t="s">
        <v>33</v>
      </c>
      <c r="C25" s="156"/>
      <c r="D25" s="205" t="s">
        <v>96</v>
      </c>
      <c r="E25" s="206" t="s">
        <v>38</v>
      </c>
      <c r="F25" s="194" t="s">
        <v>0</v>
      </c>
      <c r="G25" s="156">
        <v>2500</v>
      </c>
      <c r="H25" s="360">
        <v>1.6</v>
      </c>
      <c r="I25" s="156">
        <v>4000</v>
      </c>
      <c r="J25" s="156"/>
      <c r="K25" s="103"/>
    </row>
    <row r="26" spans="1:11" s="98" customFormat="1" x14ac:dyDescent="0.3">
      <c r="A26" s="14">
        <v>6</v>
      </c>
      <c r="B26" s="194" t="s">
        <v>35</v>
      </c>
      <c r="C26" s="156"/>
      <c r="D26" s="205" t="s">
        <v>96</v>
      </c>
      <c r="E26" s="206" t="s">
        <v>40</v>
      </c>
      <c r="F26" s="194" t="s">
        <v>0</v>
      </c>
      <c r="G26" s="156">
        <v>25</v>
      </c>
      <c r="H26" s="360">
        <v>5.6</v>
      </c>
      <c r="I26" s="17">
        <v>140</v>
      </c>
      <c r="J26" s="155"/>
      <c r="K26" s="103"/>
    </row>
    <row r="27" spans="1:11" s="98" customFormat="1" x14ac:dyDescent="0.3">
      <c r="A27" s="14">
        <v>6</v>
      </c>
      <c r="B27" s="194" t="s">
        <v>37</v>
      </c>
      <c r="C27" s="156"/>
      <c r="D27" s="205" t="s">
        <v>96</v>
      </c>
      <c r="E27" s="206" t="s">
        <v>42</v>
      </c>
      <c r="F27" s="194" t="s">
        <v>0</v>
      </c>
      <c r="G27" s="156">
        <v>25</v>
      </c>
      <c r="H27" s="360">
        <v>3</v>
      </c>
      <c r="I27" s="17">
        <v>75</v>
      </c>
      <c r="J27" s="155"/>
      <c r="K27" s="103"/>
    </row>
    <row r="28" spans="1:11" s="98" customFormat="1" x14ac:dyDescent="0.3">
      <c r="A28" s="14">
        <v>6</v>
      </c>
      <c r="B28" s="194" t="s">
        <v>41</v>
      </c>
      <c r="C28" s="156"/>
      <c r="D28" s="205" t="s">
        <v>96</v>
      </c>
      <c r="E28" s="206" t="s">
        <v>46</v>
      </c>
      <c r="F28" s="194" t="s">
        <v>0</v>
      </c>
      <c r="G28" s="156">
        <v>25</v>
      </c>
      <c r="H28" s="360">
        <v>1.8</v>
      </c>
      <c r="I28" s="17">
        <v>45</v>
      </c>
      <c r="J28" s="155"/>
      <c r="K28" s="103"/>
    </row>
    <row r="29" spans="1:11" s="98" customFormat="1" x14ac:dyDescent="0.3">
      <c r="A29" s="14">
        <v>6</v>
      </c>
      <c r="B29" s="194" t="s">
        <v>45</v>
      </c>
      <c r="C29" s="156"/>
      <c r="D29" s="205" t="s">
        <v>96</v>
      </c>
      <c r="E29" s="206" t="s">
        <v>48</v>
      </c>
      <c r="F29" s="194" t="s">
        <v>0</v>
      </c>
      <c r="G29" s="156">
        <v>25</v>
      </c>
      <c r="H29" s="360">
        <v>2</v>
      </c>
      <c r="I29" s="17">
        <v>50</v>
      </c>
      <c r="J29" s="155"/>
      <c r="K29" s="103"/>
    </row>
    <row r="30" spans="1:11" s="98" customFormat="1" x14ac:dyDescent="0.3">
      <c r="A30" s="14">
        <v>4</v>
      </c>
      <c r="B30" s="194" t="s">
        <v>121</v>
      </c>
      <c r="C30" s="156"/>
      <c r="D30" s="205" t="s">
        <v>96</v>
      </c>
      <c r="E30" s="206" t="s">
        <v>49</v>
      </c>
      <c r="F30" s="194" t="s">
        <v>0</v>
      </c>
      <c r="G30" s="156">
        <v>25</v>
      </c>
      <c r="H30" s="360">
        <v>1</v>
      </c>
      <c r="I30" s="17">
        <v>25</v>
      </c>
      <c r="J30" s="155"/>
      <c r="K30" s="103"/>
    </row>
    <row r="31" spans="1:11" s="13" customFormat="1" x14ac:dyDescent="0.3">
      <c r="A31" s="76" t="s">
        <v>7</v>
      </c>
      <c r="B31" s="78">
        <v>3</v>
      </c>
      <c r="C31" s="71"/>
      <c r="D31" s="112"/>
      <c r="E31" s="72" t="s">
        <v>77</v>
      </c>
      <c r="F31" s="73"/>
      <c r="G31" s="74"/>
      <c r="H31" s="128"/>
      <c r="I31" s="79">
        <v>188132.5</v>
      </c>
      <c r="J31" s="79">
        <v>0</v>
      </c>
      <c r="K31" s="103"/>
    </row>
    <row r="32" spans="1:11" s="98" customFormat="1" x14ac:dyDescent="0.3">
      <c r="A32" s="14">
        <v>1</v>
      </c>
      <c r="B32" s="194" t="s">
        <v>59</v>
      </c>
      <c r="C32" s="156"/>
      <c r="D32" s="205" t="s">
        <v>96</v>
      </c>
      <c r="E32" s="206" t="s">
        <v>24</v>
      </c>
      <c r="F32" s="194" t="s">
        <v>0</v>
      </c>
      <c r="G32" s="156">
        <v>2500</v>
      </c>
      <c r="H32" s="360">
        <v>11.5</v>
      </c>
      <c r="I32" s="17">
        <v>28750</v>
      </c>
      <c r="J32" s="17"/>
      <c r="K32" s="103"/>
    </row>
    <row r="33" spans="1:11" s="98" customFormat="1" x14ac:dyDescent="0.3">
      <c r="A33" s="14">
        <v>6</v>
      </c>
      <c r="B33" s="194" t="s">
        <v>57</v>
      </c>
      <c r="C33" s="156"/>
      <c r="D33" s="205" t="s">
        <v>96</v>
      </c>
      <c r="E33" s="206" t="s">
        <v>25</v>
      </c>
      <c r="F33" s="194" t="s">
        <v>0</v>
      </c>
      <c r="G33" s="156">
        <v>2500</v>
      </c>
      <c r="H33" s="360">
        <v>10</v>
      </c>
      <c r="I33" s="156">
        <v>25000</v>
      </c>
      <c r="J33" s="17"/>
      <c r="K33" s="103"/>
    </row>
    <row r="34" spans="1:11" s="98" customFormat="1" x14ac:dyDescent="0.3">
      <c r="A34" s="14">
        <v>6</v>
      </c>
      <c r="B34" s="194" t="s">
        <v>81</v>
      </c>
      <c r="C34" s="156"/>
      <c r="D34" s="205" t="s">
        <v>96</v>
      </c>
      <c r="E34" s="206" t="s">
        <v>26</v>
      </c>
      <c r="F34" s="194" t="s">
        <v>0</v>
      </c>
      <c r="G34" s="156">
        <v>2500</v>
      </c>
      <c r="H34" s="360">
        <v>5.2</v>
      </c>
      <c r="I34" s="17">
        <v>13000</v>
      </c>
      <c r="J34" s="17"/>
      <c r="K34" s="103"/>
    </row>
    <row r="35" spans="1:11" s="98" customFormat="1" x14ac:dyDescent="0.3">
      <c r="A35" s="14">
        <v>6</v>
      </c>
      <c r="B35" s="194" t="s">
        <v>82</v>
      </c>
      <c r="C35" s="156"/>
      <c r="D35" s="205" t="s">
        <v>96</v>
      </c>
      <c r="E35" s="206" t="s">
        <v>27</v>
      </c>
      <c r="F35" s="194" t="s">
        <v>0</v>
      </c>
      <c r="G35" s="156">
        <v>2500</v>
      </c>
      <c r="H35" s="360">
        <v>3.5</v>
      </c>
      <c r="I35" s="17">
        <v>8750</v>
      </c>
      <c r="J35" s="17"/>
      <c r="K35" s="103"/>
    </row>
    <row r="36" spans="1:11" s="98" customFormat="1" x14ac:dyDescent="0.3">
      <c r="A36" s="14">
        <v>6</v>
      </c>
      <c r="B36" s="194" t="s">
        <v>83</v>
      </c>
      <c r="C36" s="156"/>
      <c r="D36" s="221" t="s">
        <v>96</v>
      </c>
      <c r="E36" s="257" t="s">
        <v>28</v>
      </c>
      <c r="F36" s="258" t="s">
        <v>0</v>
      </c>
      <c r="G36" s="259">
        <v>25</v>
      </c>
      <c r="H36" s="360">
        <v>1.9</v>
      </c>
      <c r="I36" s="17">
        <v>47.5</v>
      </c>
      <c r="J36" s="155"/>
      <c r="K36" s="103"/>
    </row>
    <row r="37" spans="1:11" s="98" customFormat="1" x14ac:dyDescent="0.3">
      <c r="A37" s="14">
        <v>4</v>
      </c>
      <c r="B37" s="194" t="s">
        <v>84</v>
      </c>
      <c r="C37" s="156"/>
      <c r="D37" s="269" t="s">
        <v>96</v>
      </c>
      <c r="E37" s="257" t="s">
        <v>31</v>
      </c>
      <c r="F37" s="258" t="s">
        <v>0</v>
      </c>
      <c r="G37" s="259">
        <v>2500</v>
      </c>
      <c r="H37" s="360">
        <v>5.2</v>
      </c>
      <c r="I37" s="17">
        <v>13000</v>
      </c>
      <c r="J37" s="17"/>
      <c r="K37" s="103"/>
    </row>
    <row r="38" spans="1:11" s="98" customFormat="1" x14ac:dyDescent="0.3">
      <c r="A38" s="14">
        <v>6</v>
      </c>
      <c r="B38" s="194" t="s">
        <v>86</v>
      </c>
      <c r="C38" s="156"/>
      <c r="D38" s="205" t="s">
        <v>96</v>
      </c>
      <c r="E38" s="257" t="s">
        <v>36</v>
      </c>
      <c r="F38" s="258" t="s">
        <v>0</v>
      </c>
      <c r="G38" s="259">
        <v>2500</v>
      </c>
      <c r="H38" s="360">
        <v>38.1</v>
      </c>
      <c r="I38" s="17">
        <v>95250</v>
      </c>
      <c r="J38" s="17"/>
      <c r="K38" s="103"/>
    </row>
    <row r="39" spans="1:11" s="98" customFormat="1" x14ac:dyDescent="0.3">
      <c r="A39" s="14">
        <v>6</v>
      </c>
      <c r="B39" s="194" t="s">
        <v>87</v>
      </c>
      <c r="C39" s="156"/>
      <c r="D39" s="205" t="s">
        <v>96</v>
      </c>
      <c r="E39" s="206" t="s">
        <v>38</v>
      </c>
      <c r="F39" s="194" t="s">
        <v>0</v>
      </c>
      <c r="G39" s="156">
        <v>2500</v>
      </c>
      <c r="H39" s="360">
        <v>1.6</v>
      </c>
      <c r="I39" s="17">
        <v>4000</v>
      </c>
      <c r="J39" s="198"/>
      <c r="K39" s="103"/>
    </row>
    <row r="40" spans="1:11" s="98" customFormat="1" x14ac:dyDescent="0.3">
      <c r="A40" s="14">
        <v>6</v>
      </c>
      <c r="B40" s="194" t="s">
        <v>88</v>
      </c>
      <c r="C40" s="156"/>
      <c r="D40" s="205" t="s">
        <v>96</v>
      </c>
      <c r="E40" s="206" t="s">
        <v>40</v>
      </c>
      <c r="F40" s="194" t="s">
        <v>0</v>
      </c>
      <c r="G40" s="156">
        <v>25</v>
      </c>
      <c r="H40" s="360">
        <v>5.6</v>
      </c>
      <c r="I40" s="17">
        <v>140</v>
      </c>
      <c r="J40" s="160"/>
      <c r="K40" s="103"/>
    </row>
    <row r="41" spans="1:11" s="98" customFormat="1" x14ac:dyDescent="0.3">
      <c r="A41" s="14">
        <v>6</v>
      </c>
      <c r="B41" s="194" t="s">
        <v>89</v>
      </c>
      <c r="C41" s="156"/>
      <c r="D41" s="205" t="s">
        <v>96</v>
      </c>
      <c r="E41" s="206" t="s">
        <v>42</v>
      </c>
      <c r="F41" s="194" t="s">
        <v>0</v>
      </c>
      <c r="G41" s="156">
        <v>25</v>
      </c>
      <c r="H41" s="360">
        <v>3</v>
      </c>
      <c r="I41" s="17">
        <v>75</v>
      </c>
      <c r="J41" s="160"/>
      <c r="K41" s="103"/>
    </row>
    <row r="42" spans="1:11" s="98" customFormat="1" x14ac:dyDescent="0.3">
      <c r="A42" s="14">
        <v>6</v>
      </c>
      <c r="B42" s="194" t="s">
        <v>91</v>
      </c>
      <c r="C42" s="156"/>
      <c r="D42" s="205" t="s">
        <v>96</v>
      </c>
      <c r="E42" s="206" t="s">
        <v>46</v>
      </c>
      <c r="F42" s="194" t="s">
        <v>0</v>
      </c>
      <c r="G42" s="156">
        <v>25</v>
      </c>
      <c r="H42" s="360">
        <v>1.8</v>
      </c>
      <c r="I42" s="17">
        <v>45</v>
      </c>
      <c r="J42" s="160"/>
      <c r="K42" s="103"/>
    </row>
    <row r="43" spans="1:11" s="98" customFormat="1" x14ac:dyDescent="0.3">
      <c r="A43" s="14">
        <v>6</v>
      </c>
      <c r="B43" s="194" t="s">
        <v>93</v>
      </c>
      <c r="C43" s="156"/>
      <c r="D43" s="205" t="s">
        <v>96</v>
      </c>
      <c r="E43" s="206" t="s">
        <v>48</v>
      </c>
      <c r="F43" s="194" t="s">
        <v>0</v>
      </c>
      <c r="G43" s="156">
        <v>25</v>
      </c>
      <c r="H43" s="360">
        <v>2</v>
      </c>
      <c r="I43" s="17">
        <v>50</v>
      </c>
      <c r="J43" s="160"/>
      <c r="K43" s="103"/>
    </row>
    <row r="44" spans="1:11" s="98" customFormat="1" x14ac:dyDescent="0.3">
      <c r="A44" s="14">
        <v>4</v>
      </c>
      <c r="B44" s="194" t="s">
        <v>94</v>
      </c>
      <c r="C44" s="156"/>
      <c r="D44" s="205" t="s">
        <v>96</v>
      </c>
      <c r="E44" s="206" t="s">
        <v>49</v>
      </c>
      <c r="F44" s="194" t="s">
        <v>0</v>
      </c>
      <c r="G44" s="156">
        <v>25</v>
      </c>
      <c r="H44" s="361">
        <v>1</v>
      </c>
      <c r="I44" s="156">
        <v>25</v>
      </c>
      <c r="J44" s="160"/>
      <c r="K44" s="103"/>
    </row>
    <row r="45" spans="1:11" s="13" customFormat="1" x14ac:dyDescent="0.3">
      <c r="A45" s="76" t="s">
        <v>7</v>
      </c>
      <c r="B45" s="78">
        <v>4</v>
      </c>
      <c r="C45" s="71"/>
      <c r="D45" s="112"/>
      <c r="E45" s="72" t="s">
        <v>127</v>
      </c>
      <c r="F45" s="73"/>
      <c r="G45" s="199"/>
      <c r="H45" s="199"/>
      <c r="I45" s="200">
        <v>87041.5</v>
      </c>
      <c r="J45" s="201">
        <v>0</v>
      </c>
      <c r="K45" s="9"/>
    </row>
    <row r="46" spans="1:11" s="98" customFormat="1" x14ac:dyDescent="0.3">
      <c r="A46" s="97">
        <v>2</v>
      </c>
      <c r="B46" s="208" t="s">
        <v>23</v>
      </c>
      <c r="C46" s="156"/>
      <c r="D46" s="205" t="s">
        <v>96</v>
      </c>
      <c r="E46" s="206" t="s">
        <v>56</v>
      </c>
      <c r="F46" s="194" t="s">
        <v>0</v>
      </c>
      <c r="G46" s="156">
        <v>455</v>
      </c>
      <c r="H46" s="361">
        <v>0.6</v>
      </c>
      <c r="I46" s="156">
        <v>273</v>
      </c>
      <c r="J46" s="158"/>
      <c r="K46" s="103"/>
    </row>
    <row r="47" spans="1:11" s="98" customFormat="1" x14ac:dyDescent="0.3">
      <c r="A47" s="97"/>
      <c r="B47" s="194" t="s">
        <v>53</v>
      </c>
      <c r="C47" s="156"/>
      <c r="D47" s="205" t="s">
        <v>96</v>
      </c>
      <c r="E47" s="206" t="s">
        <v>58</v>
      </c>
      <c r="F47" s="194" t="s">
        <v>0</v>
      </c>
      <c r="G47" s="156">
        <v>45500</v>
      </c>
      <c r="H47" s="361">
        <v>0.4</v>
      </c>
      <c r="I47" s="156">
        <v>18200</v>
      </c>
      <c r="J47" s="100"/>
      <c r="K47" s="103"/>
    </row>
    <row r="48" spans="1:11" s="98" customFormat="1" x14ac:dyDescent="0.3">
      <c r="A48" s="97"/>
      <c r="B48" s="194" t="s">
        <v>52</v>
      </c>
      <c r="C48" s="156"/>
      <c r="D48" s="205" t="s">
        <v>96</v>
      </c>
      <c r="E48" s="206" t="s">
        <v>54</v>
      </c>
      <c r="F48" s="194" t="s">
        <v>0</v>
      </c>
      <c r="G48" s="156">
        <v>45500</v>
      </c>
      <c r="H48" s="361">
        <v>0.5</v>
      </c>
      <c r="I48" s="156">
        <v>22750</v>
      </c>
      <c r="J48" s="100"/>
      <c r="K48" s="103"/>
    </row>
    <row r="49" spans="1:12" s="98" customFormat="1" x14ac:dyDescent="0.3">
      <c r="A49" s="97">
        <v>11</v>
      </c>
      <c r="B49" s="208" t="s">
        <v>51</v>
      </c>
      <c r="C49" s="156"/>
      <c r="D49" s="205" t="s">
        <v>96</v>
      </c>
      <c r="E49" s="206" t="s">
        <v>29</v>
      </c>
      <c r="F49" s="194" t="s">
        <v>0</v>
      </c>
      <c r="G49" s="156">
        <v>455</v>
      </c>
      <c r="H49" s="361">
        <v>0.7</v>
      </c>
      <c r="I49" s="156">
        <v>318.5</v>
      </c>
      <c r="J49" s="158"/>
      <c r="K49" s="103"/>
    </row>
    <row r="50" spans="1:12" s="98" customFormat="1" x14ac:dyDescent="0.3">
      <c r="A50" s="97">
        <v>15</v>
      </c>
      <c r="B50" s="194" t="s">
        <v>95</v>
      </c>
      <c r="C50" s="156"/>
      <c r="D50" s="205" t="s">
        <v>96</v>
      </c>
      <c r="E50" s="206" t="s">
        <v>55</v>
      </c>
      <c r="F50" s="194" t="s">
        <v>0</v>
      </c>
      <c r="G50" s="156">
        <v>45500</v>
      </c>
      <c r="H50" s="361">
        <v>1</v>
      </c>
      <c r="I50" s="156">
        <v>45500</v>
      </c>
      <c r="J50" s="100"/>
      <c r="K50" s="103"/>
    </row>
    <row r="51" spans="1:12" s="12" customFormat="1" ht="15.6" x14ac:dyDescent="0.3">
      <c r="A51" s="18"/>
      <c r="B51" s="237"/>
      <c r="C51" s="238"/>
      <c r="D51" s="238"/>
      <c r="E51" s="238"/>
      <c r="F51" s="328" t="s">
        <v>129</v>
      </c>
      <c r="G51" s="329"/>
      <c r="H51" s="329"/>
      <c r="I51" s="241">
        <v>537906.5</v>
      </c>
      <c r="J51" s="54">
        <v>0</v>
      </c>
      <c r="K51" s="104"/>
    </row>
    <row r="52" spans="1:12" ht="18" customHeight="1" x14ac:dyDescent="0.3">
      <c r="B52" s="239"/>
      <c r="E52" s="250" t="s">
        <v>130</v>
      </c>
      <c r="F52" s="240" t="s">
        <v>126</v>
      </c>
      <c r="G52" s="218"/>
      <c r="H52" s="272">
        <v>0.2374</v>
      </c>
      <c r="I52" s="242">
        <v>127699.0031</v>
      </c>
      <c r="J52" s="9"/>
      <c r="K52" s="2"/>
      <c r="L52" s="2"/>
    </row>
    <row r="53" spans="1:12" ht="15.6" x14ac:dyDescent="0.3">
      <c r="B53" s="244"/>
      <c r="C53" s="244"/>
      <c r="D53" s="245"/>
      <c r="E53" s="246" t="s">
        <v>69</v>
      </c>
      <c r="F53" s="325" t="s">
        <v>128</v>
      </c>
      <c r="G53" s="326"/>
      <c r="H53" s="327"/>
      <c r="I53" s="243">
        <v>665605.50309999997</v>
      </c>
      <c r="L53" s="2"/>
    </row>
    <row r="54" spans="1:12" x14ac:dyDescent="0.3">
      <c r="H54" s="273"/>
      <c r="L54" s="2"/>
    </row>
    <row r="55" spans="1:12" x14ac:dyDescent="0.3">
      <c r="H55" s="273"/>
      <c r="L55" s="2"/>
    </row>
    <row r="56" spans="1:12" x14ac:dyDescent="0.3">
      <c r="H56" s="273"/>
      <c r="L56" s="2"/>
    </row>
    <row r="57" spans="1:12" x14ac:dyDescent="0.3">
      <c r="L57" s="2"/>
    </row>
    <row r="58" spans="1:12" x14ac:dyDescent="0.3">
      <c r="H58" s="273"/>
    </row>
  </sheetData>
  <protectedRanges>
    <protectedRange password="C62E" sqref="J10" name="Intervalo1"/>
  </protectedRanges>
  <mergeCells count="12">
    <mergeCell ref="J11:J12"/>
    <mergeCell ref="B11:B12"/>
    <mergeCell ref="C11:C12"/>
    <mergeCell ref="E11:E12"/>
    <mergeCell ref="F11:F12"/>
    <mergeCell ref="G11:G12"/>
    <mergeCell ref="D11:D12"/>
    <mergeCell ref="F53:H53"/>
    <mergeCell ref="F51:H51"/>
    <mergeCell ref="B2:G9"/>
    <mergeCell ref="H11:H12"/>
    <mergeCell ref="I11:I12"/>
  </mergeCells>
  <conditionalFormatting sqref="C47:C49">
    <cfRule type="notContainsBlanks" dxfId="164" priority="17">
      <formula>LEN(TRIM(C47))&gt;0</formula>
    </cfRule>
  </conditionalFormatting>
  <conditionalFormatting sqref="C14:D14 D18:D30">
    <cfRule type="expression" dxfId="163" priority="18">
      <formula>#REF!=" "</formula>
    </cfRule>
  </conditionalFormatting>
  <conditionalFormatting sqref="C15:D15">
    <cfRule type="expression" dxfId="162" priority="14">
      <formula>#REF!=" "</formula>
    </cfRule>
  </conditionalFormatting>
  <conditionalFormatting sqref="C16:D16 E17:F17 E31:F31 D32:D44">
    <cfRule type="expression" dxfId="161" priority="13">
      <formula>#REF!=" "</formula>
    </cfRule>
  </conditionalFormatting>
  <conditionalFormatting sqref="D46:D50">
    <cfRule type="expression" dxfId="160" priority="12">
      <formula>#REF!=" "</formula>
    </cfRule>
  </conditionalFormatting>
  <conditionalFormatting sqref="E11:E12">
    <cfRule type="cellIs" dxfId="159" priority="10" operator="equal">
      <formula>"INSERIR CÓDIGO!"</formula>
    </cfRule>
  </conditionalFormatting>
  <conditionalFormatting sqref="E14:E16">
    <cfRule type="expression" dxfId="158" priority="11">
      <formula>#REF!=" "</formula>
    </cfRule>
  </conditionalFormatting>
  <conditionalFormatting sqref="E31">
    <cfRule type="cellIs" dxfId="157" priority="16" operator="equal">
      <formula>"INSERIR CÓDIGO!"</formula>
    </cfRule>
  </conditionalFormatting>
  <conditionalFormatting sqref="E45">
    <cfRule type="expression" dxfId="156" priority="8">
      <formula>#REF!=" "</formula>
    </cfRule>
    <cfRule type="cellIs" dxfId="155" priority="9" operator="equal">
      <formula>"INSERIR CÓDIGO!"</formula>
    </cfRule>
  </conditionalFormatting>
  <conditionalFormatting sqref="E53">
    <cfRule type="cellIs" dxfId="154" priority="4" operator="equal">
      <formula>"INSERIR CÓDIGO!"</formula>
    </cfRule>
    <cfRule type="expression" dxfId="153" priority="5">
      <formula>$A53&lt;&gt;#REF!</formula>
    </cfRule>
  </conditionalFormatting>
  <conditionalFormatting sqref="F45">
    <cfRule type="expression" dxfId="152" priority="15">
      <formula>#REF!=" "</formula>
    </cfRule>
  </conditionalFormatting>
  <conditionalFormatting sqref="G45:H45">
    <cfRule type="expression" dxfId="151" priority="19">
      <formula>#REF!=" "</formula>
    </cfRule>
    <cfRule type="expression" dxfId="150" priority="23">
      <formula>#REF!=" "</formula>
    </cfRule>
  </conditionalFormatting>
  <conditionalFormatting sqref="H17">
    <cfRule type="expression" dxfId="149" priority="21">
      <formula>#REF!=" "</formula>
    </cfRule>
  </conditionalFormatting>
  <conditionalFormatting sqref="H31">
    <cfRule type="expression" dxfId="148" priority="1">
      <formula>#REF!=" "</formula>
    </cfRule>
  </conditionalFormatting>
  <conditionalFormatting sqref="J15:J16">
    <cfRule type="expression" dxfId="147" priority="22">
      <formula>#REF!=" "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32</vt:i4>
      </vt:variant>
    </vt:vector>
  </HeadingPairs>
  <TitlesOfParts>
    <vt:vector size="49" baseType="lpstr">
      <vt:lpstr>RESUMO (2)</vt:lpstr>
      <vt:lpstr>LOTE (01)</vt:lpstr>
      <vt:lpstr>LOTE (02)</vt:lpstr>
      <vt:lpstr>LOTE (03)</vt:lpstr>
      <vt:lpstr>LOTE (04)</vt:lpstr>
      <vt:lpstr>LOTE (05)</vt:lpstr>
      <vt:lpstr>LOTE (06)</vt:lpstr>
      <vt:lpstr>LOTE (07)</vt:lpstr>
      <vt:lpstr>LOTE (08)</vt:lpstr>
      <vt:lpstr>LOTE (09)</vt:lpstr>
      <vt:lpstr>LOTE (10)</vt:lpstr>
      <vt:lpstr>LOTE (11)</vt:lpstr>
      <vt:lpstr>LOTE (12)</vt:lpstr>
      <vt:lpstr>LOTE (13)</vt:lpstr>
      <vt:lpstr>LOTE (14)</vt:lpstr>
      <vt:lpstr>LOTE (15)</vt:lpstr>
      <vt:lpstr>TABELA REF</vt:lpstr>
      <vt:lpstr>'LOTE (01)'!Area_de_impressao</vt:lpstr>
      <vt:lpstr>'LOTE (02)'!Area_de_impressao</vt:lpstr>
      <vt:lpstr>'LOTE (03)'!Area_de_impressao</vt:lpstr>
      <vt:lpstr>'LOTE (04)'!Area_de_impressao</vt:lpstr>
      <vt:lpstr>'LOTE (05)'!Area_de_impressao</vt:lpstr>
      <vt:lpstr>'LOTE (06)'!Area_de_impressao</vt:lpstr>
      <vt:lpstr>'LOTE (07)'!Area_de_impressao</vt:lpstr>
      <vt:lpstr>'LOTE (08)'!Area_de_impressao</vt:lpstr>
      <vt:lpstr>'LOTE (09)'!Area_de_impressao</vt:lpstr>
      <vt:lpstr>'LOTE (10)'!Area_de_impressao</vt:lpstr>
      <vt:lpstr>'LOTE (11)'!Area_de_impressao</vt:lpstr>
      <vt:lpstr>'LOTE (12)'!Area_de_impressao</vt:lpstr>
      <vt:lpstr>'LOTE (13)'!Area_de_impressao</vt:lpstr>
      <vt:lpstr>'LOTE (14)'!Area_de_impressao</vt:lpstr>
      <vt:lpstr>'LOTE (15)'!Area_de_impressao</vt:lpstr>
      <vt:lpstr>'RESUMO (2)'!Area_de_impressao</vt:lpstr>
      <vt:lpstr>'TABELA REF'!Area_de_impressao</vt:lpstr>
      <vt:lpstr>'LOTE (01)'!Titulos_de_impressao</vt:lpstr>
      <vt:lpstr>'LOTE (02)'!Titulos_de_impressao</vt:lpstr>
      <vt:lpstr>'LOTE (03)'!Titulos_de_impressao</vt:lpstr>
      <vt:lpstr>'LOTE (04)'!Titulos_de_impressao</vt:lpstr>
      <vt:lpstr>'LOTE (05)'!Titulos_de_impressao</vt:lpstr>
      <vt:lpstr>'LOTE (06)'!Titulos_de_impressao</vt:lpstr>
      <vt:lpstr>'LOTE (07)'!Titulos_de_impressao</vt:lpstr>
      <vt:lpstr>'LOTE (08)'!Titulos_de_impressao</vt:lpstr>
      <vt:lpstr>'LOTE (09)'!Titulos_de_impressao</vt:lpstr>
      <vt:lpstr>'LOTE (10)'!Titulos_de_impressao</vt:lpstr>
      <vt:lpstr>'LOTE (11)'!Titulos_de_impressao</vt:lpstr>
      <vt:lpstr>'LOTE (12)'!Titulos_de_impressao</vt:lpstr>
      <vt:lpstr>'LOTE (13)'!Titulos_de_impressao</vt:lpstr>
      <vt:lpstr>'LOTE (14)'!Titulos_de_impressao</vt:lpstr>
      <vt:lpstr>'LOTE (15)'!Titulos_de_impressao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Pedro</cp:lastModifiedBy>
  <cp:lastPrinted>2024-06-25T20:00:57Z</cp:lastPrinted>
  <dcterms:created xsi:type="dcterms:W3CDTF">2020-05-07T00:04:21Z</dcterms:created>
  <dcterms:modified xsi:type="dcterms:W3CDTF">2024-06-26T17:48:10Z</dcterms:modified>
</cp:coreProperties>
</file>